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drawings/drawing7.xml" ContentType="application/vnd.openxmlformats-officedocument.drawing+xml"/>
  <Override PartName="/xl/tables/table6.xml" ContentType="application/vnd.openxmlformats-officedocument.spreadsheetml.table+xml"/>
  <Override PartName="/xl/drawings/drawing8.xml" ContentType="application/vnd.openxmlformats-officedocument.drawing+xml"/>
  <Override PartName="/xl/tables/table7.xml" ContentType="application/vnd.openxmlformats-officedocument.spreadsheetml.table+xml"/>
  <Override PartName="/xl/drawings/drawing9.xml" ContentType="application/vnd.openxmlformats-officedocument.drawing+xml"/>
  <Override PartName="/xl/tables/table8.xml" ContentType="application/vnd.openxmlformats-officedocument.spreadsheetml.table+xml"/>
  <Override PartName="/xl/drawings/drawing10.xml" ContentType="application/vnd.openxmlformats-officedocument.drawing+xml"/>
  <Override PartName="/xl/tables/table9.xml" ContentType="application/vnd.openxmlformats-officedocument.spreadsheetml.table+xml"/>
  <Override PartName="/xl/drawings/drawing11.xml" ContentType="application/vnd.openxmlformats-officedocument.drawing+xml"/>
  <Override PartName="/xl/tables/table10.xml" ContentType="application/vnd.openxmlformats-officedocument.spreadsheetml.table+xml"/>
  <Override PartName="/xl/drawings/drawing12.xml" ContentType="application/vnd.openxmlformats-officedocument.drawing+xml"/>
  <Override PartName="/xl/tables/table11.xml" ContentType="application/vnd.openxmlformats-officedocument.spreadsheetml.table+xml"/>
  <Override PartName="/xl/drawings/drawing13.xml" ContentType="application/vnd.openxmlformats-officedocument.drawing+xml"/>
  <Override PartName="/xl/tables/table12.xml" ContentType="application/vnd.openxmlformats-officedocument.spreadsheetml.table+xml"/>
  <Override PartName="/xl/drawings/drawing14.xml" ContentType="application/vnd.openxmlformats-officedocument.drawing+xml"/>
  <Override PartName="/xl/tables/table1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S:\Data &amp; Statistics Unit (razan alzuhair)\Statistical Bulletin\2025\Q4\Final\excel\"/>
    </mc:Choice>
  </mc:AlternateContent>
  <xr:revisionPtr revIDLastSave="0" documentId="8_{4FD10F9A-2167-4CE2-AE61-135205FDFD01}" xr6:coauthVersionLast="47" xr6:coauthVersionMax="47" xr10:uidLastSave="{00000000-0000-0000-0000-000000000000}"/>
  <bookViews>
    <workbookView showHorizontalScroll="0" showVerticalScroll="0" xWindow="1440" yWindow="750" windowWidth="14115" windowHeight="9975" tabRatio="924" firstSheet="10" activeTab="11" xr2:uid="{00000000-000D-0000-FFFF-FFFF00000000}"/>
  </bookViews>
  <sheets>
    <sheet name="مؤسسات السوق المالية" sheetId="32" r:id="rId1"/>
    <sheet name="القوى العاملة لدى مؤسسات السوق" sheetId="57" r:id="rId2"/>
    <sheet name="متطلبات كفاية رأس المال" sheetId="26" r:id="rId3"/>
    <sheet name=" قيم التسهيلات لتمويل التداول" sheetId="27" r:id="rId4"/>
    <sheet name=" قيم التداول بواسطةمؤسسات السوق" sheetId="28" r:id="rId5"/>
    <sheet name="الإيرادات المجمعة" sheetId="51" r:id="rId6"/>
    <sheet name="إجمالي القيم المتداولة " sheetId="124" r:id="rId7"/>
    <sheet name="الاستثمارات المحلية والاجنبية" sheetId="119" r:id="rId8"/>
    <sheet name="المحافظ المدارة" sheetId="29" r:id="rId9"/>
    <sheet name=" الأصول تحت نشاط الحفظ" sheetId="118" r:id="rId10"/>
    <sheet name="الشكاوى بحسب موضوعها" sheetId="120" r:id="rId11"/>
    <sheet name="عدد مؤسسات السوق المالية المرخص" sheetId="125" r:id="rId12"/>
    <sheet name="قائمةالدخل المجمعة" sheetId="126" r:id="rId13"/>
    <sheet name="قائمة المركز المالي المجمعة" sheetId="127" r:id="rId14"/>
  </sheets>
  <definedNames>
    <definedName name="_xlnm._FilterDatabase" localSheetId="0" hidden="1">'مؤسسات السوق المالية'!#REF!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94" i="127" l="1"/>
  <c r="I94" i="127"/>
  <c r="H94" i="127"/>
  <c r="G94" i="127"/>
  <c r="F94" i="127"/>
  <c r="E94" i="127"/>
  <c r="D94" i="127"/>
  <c r="J101" i="127"/>
  <c r="I101" i="127"/>
  <c r="H101" i="127"/>
  <c r="G101" i="127"/>
  <c r="F101" i="127"/>
  <c r="E101" i="127"/>
  <c r="D101" i="127"/>
  <c r="J106" i="127"/>
  <c r="J105" i="127"/>
  <c r="J104" i="127"/>
  <c r="J103" i="127"/>
  <c r="J102" i="127"/>
  <c r="J107" i="127" s="1"/>
  <c r="J100" i="127"/>
  <c r="J99" i="127"/>
  <c r="J98" i="127"/>
  <c r="J97" i="127"/>
  <c r="J96" i="127"/>
  <c r="J95" i="127"/>
  <c r="J93" i="127"/>
  <c r="J92" i="127"/>
  <c r="J91" i="127"/>
  <c r="J90" i="127"/>
  <c r="J89" i="127"/>
  <c r="J88" i="127"/>
  <c r="I107" i="127"/>
  <c r="H107" i="127"/>
  <c r="G107" i="127"/>
  <c r="F107" i="127"/>
  <c r="E107" i="127"/>
  <c r="D107" i="127"/>
  <c r="J71" i="126"/>
  <c r="E87" i="127"/>
  <c r="J67" i="126"/>
  <c r="E71" i="126"/>
  <c r="F71" i="126"/>
  <c r="G71" i="126"/>
  <c r="H71" i="126"/>
  <c r="I71" i="126"/>
  <c r="D71" i="126"/>
  <c r="I67" i="126"/>
  <c r="H67" i="126"/>
  <c r="G67" i="126"/>
  <c r="F67" i="126"/>
  <c r="E67" i="126"/>
  <c r="D67" i="126"/>
  <c r="D41" i="126"/>
  <c r="I87" i="127"/>
  <c r="H87" i="127"/>
  <c r="G87" i="127"/>
  <c r="F87" i="127"/>
  <c r="D87" i="127"/>
  <c r="J86" i="127"/>
  <c r="J85" i="127"/>
  <c r="J84" i="127"/>
  <c r="J83" i="127"/>
  <c r="J82" i="127"/>
  <c r="J87" i="127" s="1"/>
  <c r="I81" i="127"/>
  <c r="H81" i="127"/>
  <c r="G81" i="127"/>
  <c r="F81" i="127"/>
  <c r="E81" i="127"/>
  <c r="D81" i="127"/>
  <c r="J80" i="127"/>
  <c r="J79" i="127"/>
  <c r="J78" i="127"/>
  <c r="J77" i="127"/>
  <c r="J76" i="127"/>
  <c r="J81" i="127" s="1"/>
  <c r="J75" i="127"/>
  <c r="I74" i="127"/>
  <c r="H74" i="127"/>
  <c r="G74" i="127"/>
  <c r="F74" i="127"/>
  <c r="E74" i="127"/>
  <c r="D74" i="127"/>
  <c r="J73" i="127"/>
  <c r="J72" i="127"/>
  <c r="J71" i="127"/>
  <c r="J70" i="127"/>
  <c r="J69" i="127"/>
  <c r="J68" i="127"/>
  <c r="I67" i="127"/>
  <c r="H67" i="127"/>
  <c r="G67" i="127"/>
  <c r="F67" i="127"/>
  <c r="E67" i="127"/>
  <c r="D67" i="127"/>
  <c r="J66" i="127"/>
  <c r="J65" i="127"/>
  <c r="J64" i="127"/>
  <c r="J67" i="127" s="1"/>
  <c r="J63" i="127"/>
  <c r="J62" i="127"/>
  <c r="I61" i="127"/>
  <c r="H61" i="127"/>
  <c r="G61" i="127"/>
  <c r="F61" i="127"/>
  <c r="E61" i="127"/>
  <c r="D61" i="127"/>
  <c r="J60" i="127"/>
  <c r="J59" i="127"/>
  <c r="J58" i="127"/>
  <c r="J57" i="127"/>
  <c r="J56" i="127"/>
  <c r="J55" i="127"/>
  <c r="J61" i="127" s="1"/>
  <c r="I54" i="127"/>
  <c r="H54" i="127"/>
  <c r="G54" i="127"/>
  <c r="F54" i="127"/>
  <c r="E54" i="127"/>
  <c r="D54" i="127"/>
  <c r="J53" i="127"/>
  <c r="J52" i="127"/>
  <c r="J54" i="127" s="1"/>
  <c r="J51" i="127"/>
  <c r="J50" i="127"/>
  <c r="J49" i="127"/>
  <c r="J48" i="127"/>
  <c r="I47" i="127"/>
  <c r="H47" i="127"/>
  <c r="G47" i="127"/>
  <c r="F47" i="127"/>
  <c r="E47" i="127"/>
  <c r="D47" i="127"/>
  <c r="J46" i="127"/>
  <c r="J45" i="127"/>
  <c r="J44" i="127"/>
  <c r="J43" i="127"/>
  <c r="J42" i="127"/>
  <c r="J47" i="127" s="1"/>
  <c r="I41" i="127"/>
  <c r="H41" i="127"/>
  <c r="G41" i="127"/>
  <c r="F41" i="127"/>
  <c r="E41" i="127"/>
  <c r="D41" i="127"/>
  <c r="J40" i="127"/>
  <c r="J39" i="127"/>
  <c r="J38" i="127"/>
  <c r="J37" i="127"/>
  <c r="J36" i="127"/>
  <c r="J35" i="127"/>
  <c r="J41" i="127" s="1"/>
  <c r="I34" i="127"/>
  <c r="H34" i="127"/>
  <c r="G34" i="127"/>
  <c r="F34" i="127"/>
  <c r="E34" i="127"/>
  <c r="D34" i="127"/>
  <c r="J33" i="127"/>
  <c r="J32" i="127"/>
  <c r="J34" i="127" s="1"/>
  <c r="J31" i="127"/>
  <c r="J30" i="127"/>
  <c r="J29" i="127"/>
  <c r="J28" i="127"/>
  <c r="I27" i="127"/>
  <c r="H27" i="127"/>
  <c r="G27" i="127"/>
  <c r="F27" i="127"/>
  <c r="E27" i="127"/>
  <c r="D27" i="127"/>
  <c r="J26" i="127"/>
  <c r="J25" i="127"/>
  <c r="J24" i="127"/>
  <c r="J23" i="127"/>
  <c r="J22" i="127"/>
  <c r="J27" i="127" s="1"/>
  <c r="I21" i="127"/>
  <c r="H21" i="127"/>
  <c r="G21" i="127"/>
  <c r="F21" i="127"/>
  <c r="E21" i="127"/>
  <c r="D21" i="127"/>
  <c r="J20" i="127"/>
  <c r="J19" i="127"/>
  <c r="J18" i="127"/>
  <c r="J21" i="127" s="1"/>
  <c r="J17" i="127"/>
  <c r="J16" i="127"/>
  <c r="J15" i="127"/>
  <c r="I14" i="127"/>
  <c r="H14" i="127"/>
  <c r="G14" i="127"/>
  <c r="F14" i="127"/>
  <c r="E14" i="127"/>
  <c r="D14" i="127"/>
  <c r="J13" i="127"/>
  <c r="J12" i="127"/>
  <c r="J11" i="127"/>
  <c r="J10" i="127"/>
  <c r="J9" i="127"/>
  <c r="J8" i="127"/>
  <c r="J14" i="127" s="1"/>
  <c r="I46" i="126"/>
  <c r="J45" i="126"/>
  <c r="I45" i="126"/>
  <c r="H45" i="126"/>
  <c r="G45" i="126"/>
  <c r="F45" i="126"/>
  <c r="E45" i="126"/>
  <c r="D45" i="126"/>
  <c r="J44" i="126"/>
  <c r="J43" i="126"/>
  <c r="J42" i="126"/>
  <c r="I41" i="126"/>
  <c r="H41" i="126"/>
  <c r="H46" i="126" s="1"/>
  <c r="G41" i="126"/>
  <c r="G46" i="126" s="1"/>
  <c r="F41" i="126"/>
  <c r="F46" i="126" s="1"/>
  <c r="E41" i="126"/>
  <c r="E46" i="126" s="1"/>
  <c r="J41" i="126"/>
  <c r="J40" i="126"/>
  <c r="J39" i="126"/>
  <c r="J38" i="126"/>
  <c r="J37" i="126"/>
  <c r="J36" i="126"/>
  <c r="J35" i="126"/>
  <c r="J34" i="126"/>
  <c r="J33" i="126"/>
  <c r="J32" i="126"/>
  <c r="J31" i="126"/>
  <c r="J30" i="126"/>
  <c r="J29" i="126"/>
  <c r="J28" i="126"/>
  <c r="J27" i="126"/>
  <c r="J26" i="126"/>
  <c r="J25" i="126"/>
  <c r="J24" i="126"/>
  <c r="J23" i="126"/>
  <c r="J22" i="126"/>
  <c r="J21" i="126"/>
  <c r="G20" i="126"/>
  <c r="E20" i="126"/>
  <c r="I19" i="126"/>
  <c r="H19" i="126"/>
  <c r="G19" i="126"/>
  <c r="F19" i="126"/>
  <c r="E19" i="126"/>
  <c r="D19" i="126"/>
  <c r="J19" i="126" s="1"/>
  <c r="J18" i="126"/>
  <c r="J17" i="126"/>
  <c r="J16" i="126"/>
  <c r="I15" i="126"/>
  <c r="I20" i="126" s="1"/>
  <c r="H15" i="126"/>
  <c r="J15" i="126" s="1"/>
  <c r="G15" i="126"/>
  <c r="F15" i="126"/>
  <c r="F20" i="126" s="1"/>
  <c r="E15" i="126"/>
  <c r="D15" i="126"/>
  <c r="D20" i="126" s="1"/>
  <c r="J14" i="126"/>
  <c r="J13" i="126"/>
  <c r="J12" i="126"/>
  <c r="J11" i="126"/>
  <c r="J10" i="126"/>
  <c r="J9" i="126"/>
  <c r="J8" i="126"/>
  <c r="J74" i="127" l="1"/>
  <c r="H20" i="126"/>
  <c r="J20" i="126" s="1"/>
  <c r="D46" i="126"/>
  <c r="J46" i="126" s="1"/>
  <c r="H50" i="29" l="1"/>
  <c r="I47" i="51"/>
  <c r="I50" i="28"/>
  <c r="H50" i="27"/>
  <c r="I50" i="27"/>
  <c r="J50" i="27"/>
  <c r="I15" i="120" l="1"/>
  <c r="I14" i="120"/>
  <c r="D8" i="119"/>
  <c r="D9" i="119"/>
  <c r="H49" i="29"/>
  <c r="I46" i="51"/>
  <c r="I49" i="28"/>
  <c r="H49" i="27"/>
  <c r="I49" i="27"/>
  <c r="J49" i="27"/>
  <c r="I8" i="120" l="1"/>
  <c r="I9" i="120"/>
  <c r="I10" i="120"/>
  <c r="I11" i="120"/>
  <c r="I12" i="120"/>
  <c r="I13" i="120"/>
  <c r="I48" i="28" l="1"/>
  <c r="I8" i="28"/>
  <c r="I9" i="28"/>
  <c r="I10" i="28"/>
  <c r="I11" i="28"/>
  <c r="I12" i="28"/>
  <c r="I13" i="28"/>
  <c r="I14" i="28"/>
  <c r="I15" i="28"/>
  <c r="I16" i="28"/>
  <c r="I17" i="28"/>
  <c r="I18" i="28"/>
  <c r="I19" i="28"/>
  <c r="I20" i="28"/>
  <c r="I21" i="28"/>
  <c r="I22" i="28"/>
  <c r="I23" i="28"/>
  <c r="I24" i="28"/>
  <c r="I25" i="28"/>
  <c r="I26" i="28"/>
  <c r="I27" i="28"/>
  <c r="I28" i="28"/>
  <c r="I29" i="28"/>
  <c r="I30" i="28"/>
  <c r="I31" i="28"/>
  <c r="I32" i="28"/>
  <c r="I33" i="28"/>
  <c r="I34" i="28"/>
  <c r="I35" i="28"/>
  <c r="I36" i="28"/>
  <c r="I37" i="28"/>
  <c r="I38" i="28"/>
  <c r="I39" i="28"/>
  <c r="I40" i="28"/>
  <c r="I41" i="28"/>
  <c r="I42" i="28"/>
  <c r="I43" i="28"/>
  <c r="I44" i="28"/>
  <c r="I45" i="28"/>
  <c r="I46" i="28"/>
  <c r="I47" i="28"/>
  <c r="H48" i="27"/>
  <c r="J48" i="27"/>
  <c r="H48" i="29" l="1"/>
  <c r="H8" i="29"/>
  <c r="H9" i="29"/>
  <c r="H10" i="29"/>
  <c r="H11" i="29"/>
  <c r="H12" i="29"/>
  <c r="H13" i="29"/>
  <c r="H14" i="29"/>
  <c r="H15" i="29"/>
  <c r="H16" i="29"/>
  <c r="H17" i="29"/>
  <c r="H18" i="29"/>
  <c r="H19" i="29"/>
  <c r="H20" i="29"/>
  <c r="H21" i="29"/>
  <c r="H22" i="29"/>
  <c r="H23" i="29"/>
  <c r="H24" i="29"/>
  <c r="H25" i="29"/>
  <c r="H26" i="29"/>
  <c r="H27" i="29"/>
  <c r="H28" i="29"/>
  <c r="H29" i="29"/>
  <c r="H30" i="29"/>
  <c r="H31" i="29"/>
  <c r="H32" i="29"/>
  <c r="H33" i="29"/>
  <c r="H34" i="29"/>
  <c r="H35" i="29"/>
  <c r="H36" i="29"/>
  <c r="H37" i="29"/>
  <c r="H38" i="29"/>
  <c r="H39" i="29"/>
  <c r="H40" i="29"/>
  <c r="H41" i="29"/>
  <c r="H42" i="29"/>
  <c r="H43" i="29"/>
  <c r="H44" i="29"/>
  <c r="H45" i="29"/>
  <c r="H46" i="29"/>
  <c r="H47" i="29"/>
  <c r="I45" i="51"/>
  <c r="I48" i="27"/>
  <c r="I44" i="51" l="1"/>
  <c r="H47" i="27"/>
  <c r="I47" i="27"/>
  <c r="J47" i="27"/>
  <c r="I43" i="51" l="1"/>
  <c r="H46" i="27" l="1"/>
  <c r="I46" i="27"/>
  <c r="J46" i="27"/>
  <c r="I42" i="51" l="1"/>
  <c r="H45" i="27"/>
  <c r="I45" i="27"/>
  <c r="J45" i="27"/>
  <c r="H44" i="27"/>
  <c r="I44" i="27"/>
  <c r="J44" i="27"/>
  <c r="I41" i="51"/>
  <c r="I40" i="51" l="1"/>
  <c r="H43" i="27"/>
  <c r="I43" i="27"/>
  <c r="J43" i="27"/>
  <c r="I39" i="51" l="1"/>
  <c r="H42" i="27"/>
  <c r="I42" i="27"/>
  <c r="J42" i="27"/>
  <c r="I38" i="51" l="1"/>
  <c r="H40" i="27"/>
  <c r="I40" i="27"/>
  <c r="J40" i="27"/>
  <c r="H41" i="27"/>
  <c r="I41" i="27"/>
  <c r="J41" i="27"/>
  <c r="I37" i="51" l="1"/>
  <c r="J39" i="27" l="1"/>
  <c r="I36" i="51" l="1"/>
  <c r="H39" i="27"/>
  <c r="I39" i="27"/>
  <c r="I35" i="51" l="1"/>
  <c r="H38" i="27"/>
  <c r="I38" i="27"/>
  <c r="J38" i="27"/>
  <c r="I8" i="51" l="1"/>
  <c r="I9" i="51"/>
  <c r="I10" i="51"/>
  <c r="I11" i="51"/>
  <c r="I12" i="51"/>
  <c r="I13" i="51"/>
  <c r="I14" i="51"/>
  <c r="H8" i="27"/>
  <c r="I8" i="27"/>
  <c r="J8" i="27"/>
  <c r="H9" i="27"/>
  <c r="I9" i="27"/>
  <c r="J9" i="27"/>
  <c r="H10" i="27"/>
  <c r="I10" i="27"/>
  <c r="J10" i="27"/>
  <c r="H11" i="27"/>
  <c r="I11" i="27"/>
  <c r="J11" i="27"/>
  <c r="H12" i="27"/>
  <c r="I12" i="27"/>
  <c r="J12" i="27"/>
  <c r="H13" i="27"/>
  <c r="I13" i="27"/>
  <c r="J13" i="27"/>
  <c r="H14" i="27"/>
  <c r="I14" i="27"/>
  <c r="J14" i="27"/>
  <c r="H15" i="27"/>
  <c r="I15" i="27"/>
  <c r="J15" i="27"/>
  <c r="H16" i="27"/>
  <c r="I16" i="27"/>
  <c r="J16" i="27"/>
  <c r="H17" i="27"/>
  <c r="I17" i="27"/>
  <c r="J17" i="27"/>
  <c r="H18" i="27"/>
  <c r="I18" i="27"/>
  <c r="J18" i="27"/>
  <c r="K46" i="27" l="1"/>
  <c r="L46" i="27"/>
  <c r="M46" i="27"/>
  <c r="N46" i="27"/>
  <c r="O46" i="27"/>
  <c r="I34" i="51" l="1"/>
  <c r="J37" i="27"/>
  <c r="I37" i="27"/>
  <c r="J36" i="27"/>
  <c r="I36" i="27"/>
  <c r="H37" i="27"/>
  <c r="H36" i="27"/>
  <c r="I33" i="51" l="1"/>
  <c r="I32" i="51"/>
  <c r="I31" i="51"/>
  <c r="I30" i="51"/>
  <c r="I29" i="51"/>
  <c r="I28" i="51"/>
  <c r="I27" i="51"/>
  <c r="I26" i="51"/>
  <c r="I25" i="51"/>
  <c r="I24" i="51"/>
  <c r="I23" i="51"/>
  <c r="I22" i="51"/>
  <c r="I21" i="51"/>
  <c r="I20" i="51"/>
  <c r="I19" i="51"/>
  <c r="I18" i="51"/>
  <c r="I17" i="51"/>
  <c r="I16" i="51"/>
  <c r="I15" i="51"/>
  <c r="J35" i="27"/>
  <c r="I35" i="27"/>
  <c r="H35" i="27"/>
  <c r="J34" i="27"/>
  <c r="I34" i="27"/>
  <c r="H34" i="27"/>
  <c r="J33" i="27"/>
  <c r="I33" i="27"/>
  <c r="H33" i="27"/>
  <c r="J32" i="27"/>
  <c r="I32" i="27"/>
  <c r="H32" i="27"/>
  <c r="J31" i="27"/>
  <c r="I31" i="27"/>
  <c r="H31" i="27"/>
  <c r="J30" i="27"/>
  <c r="I30" i="27"/>
  <c r="H30" i="27"/>
  <c r="J29" i="27"/>
  <c r="I29" i="27"/>
  <c r="H29" i="27"/>
  <c r="J28" i="27"/>
  <c r="I28" i="27"/>
  <c r="H28" i="27"/>
  <c r="J27" i="27"/>
  <c r="I27" i="27"/>
  <c r="H27" i="27"/>
  <c r="J26" i="27"/>
  <c r="I26" i="27"/>
  <c r="H26" i="27"/>
  <c r="J25" i="27"/>
  <c r="I25" i="27"/>
  <c r="H25" i="27"/>
  <c r="J24" i="27"/>
  <c r="I24" i="27"/>
  <c r="H24" i="27"/>
  <c r="J23" i="27"/>
  <c r="I23" i="27"/>
  <c r="H23" i="27"/>
  <c r="J22" i="27"/>
  <c r="I22" i="27"/>
  <c r="H22" i="27"/>
  <c r="J21" i="27"/>
  <c r="I21" i="27"/>
  <c r="H21" i="27"/>
  <c r="J20" i="27"/>
  <c r="I20" i="27"/>
  <c r="H20" i="27"/>
  <c r="J19" i="27"/>
  <c r="I19" i="27"/>
  <c r="H19" i="27"/>
  <c r="D38" i="26"/>
  <c r="D37" i="26"/>
</calcChain>
</file>

<file path=xl/sharedStrings.xml><?xml version="1.0" encoding="utf-8"?>
<sst xmlns="http://schemas.openxmlformats.org/spreadsheetml/2006/main" count="1159" uniqueCount="270">
  <si>
    <t>* تتكون من رأس المال المدفوع والأرباح/الخسائر المبقاه المدققة والاحتياطي النظامي بالإضافة إلى أي قروض ثانوية، إن وجدت، وعناصر أخرى محددة في قواعد الكفاية المالية.</t>
  </si>
  <si>
    <t>-</t>
  </si>
  <si>
    <t>نهاية الفترة
End of Period</t>
  </si>
  <si>
    <t>* It is made of paid-up capital, audited retained earnings/losses, statutory reserve plus any subordinated loans, if any, and other items specified in the Prudential Rules.</t>
  </si>
  <si>
    <t>النصف الأول عام 2013م
First half 2013</t>
  </si>
  <si>
    <t>النصف الثاني عام 2013م
Second half 2013</t>
  </si>
  <si>
    <t>النصف الأول عام 2014م
First half 2014</t>
  </si>
  <si>
    <t>النصف الثاني عام 2014م
Second half 2014</t>
  </si>
  <si>
    <t>الربع الثالث عام  2015م
Third quarter 2015</t>
  </si>
  <si>
    <t>الربع الرابع عام  2015م
Fourth quarter 2015</t>
  </si>
  <si>
    <t>الربع الأول عام  2016م
First quarter 2016</t>
  </si>
  <si>
    <t>الربع الثاني عام  2016م
Second quarter 2016</t>
  </si>
  <si>
    <t>الربع الثالث عام  2016م
Third quarter 2016</t>
  </si>
  <si>
    <t>الربع الرابع عام  2016م
Fourth quarter 2016</t>
  </si>
  <si>
    <t>الربع الثاني عام  2017م
Second quarter 2017</t>
  </si>
  <si>
    <t>الربع الثالث عام  2017م
Third quarter 2017</t>
  </si>
  <si>
    <t>الربع الرابع عام  2017م
Fourth quarter 2017</t>
  </si>
  <si>
    <r>
      <t>الربع الأول عام  2018م
First quarter 2018</t>
    </r>
    <r>
      <rPr>
        <sz val="11"/>
        <color theme="1"/>
        <rFont val="Calibri"/>
        <family val="2"/>
        <charset val="178"/>
        <scheme val="minor"/>
      </rPr>
      <t/>
    </r>
  </si>
  <si>
    <r>
      <t>الربع الثاني عام  2018م
Second quarter 2018</t>
    </r>
    <r>
      <rPr>
        <sz val="11"/>
        <color theme="1"/>
        <rFont val="Calibri"/>
        <family val="2"/>
        <charset val="178"/>
        <scheme val="minor"/>
      </rPr>
      <t/>
    </r>
  </si>
  <si>
    <r>
      <t>الربع الثالث عام  2018م
Third quarter 2018</t>
    </r>
    <r>
      <rPr>
        <sz val="11"/>
        <color theme="1"/>
        <rFont val="Calibri"/>
        <family val="2"/>
        <charset val="178"/>
        <scheme val="minor"/>
      </rPr>
      <t/>
    </r>
  </si>
  <si>
    <t>الربع الرابع عام  2018م
Fourth quarter 2018</t>
  </si>
  <si>
    <t>الربع الأول عام  2019م
First quarter 2019</t>
  </si>
  <si>
    <t>الربع الثاني عام  2019م
Second quarter 2019</t>
  </si>
  <si>
    <t>النصف الأول عام  2015م
First half 2015</t>
  </si>
  <si>
    <t>الربع الأول عام  2017م
First quarter 2017</t>
  </si>
  <si>
    <t>الربع الأول عام  2018م
First quarter 2018</t>
  </si>
  <si>
    <t>الربع الثاني عام  2018م
Second quarter 2018</t>
  </si>
  <si>
    <t>الربع الثالث عام  2018م
Third quarter 2018</t>
  </si>
  <si>
    <t> (مليون ريال)
 (Million Riyals)</t>
  </si>
  <si>
    <t>الربع الثالث عام  2018م
Third  quarter 2018</t>
  </si>
  <si>
    <t>الربع الثالث عام  2019م
Third quarter 2019</t>
  </si>
  <si>
    <t>الربع الرابع عام  2019م
Fourth quarter 2019</t>
  </si>
  <si>
    <t>الربع الأول عام  2020م
First quarter 2020</t>
  </si>
  <si>
    <t>الربع الثاني عام  2020م
Second quarter 2020</t>
  </si>
  <si>
    <t>الربع الثالث عام  2020م
Third quarter 2020</t>
  </si>
  <si>
    <t>الربع الرابع عام  2020م
Fourth quarter 2020</t>
  </si>
  <si>
    <t>* المقدمة مباشرة من مؤسسات السوق المالية إلى العميل.</t>
  </si>
  <si>
    <t>** المقدمة من طرف ثالث عبر مؤسسات السوق المالية.</t>
  </si>
  <si>
    <t>* Extended directly by a CMI to the client.</t>
  </si>
  <si>
    <t>** Extended by a third party through a CMI</t>
  </si>
  <si>
    <t>مؤسسات السوق المالية
Capital Market Institutions</t>
  </si>
  <si>
    <t>الربع الأول عام  2021م
First quarter 2021</t>
  </si>
  <si>
    <t>الربع الأول عام  2021م
First quarter 2020</t>
  </si>
  <si>
    <t>الربع الثاني عام  2021م
Second quarter 2021</t>
  </si>
  <si>
    <r>
      <t xml:space="preserve">* </t>
    </r>
    <r>
      <rPr>
        <sz val="8"/>
        <color rgb="FF000000"/>
        <rFont val="Cambria"/>
        <family val="1"/>
        <scheme val="major"/>
      </rPr>
      <t>Capital Market Institutions are the ones who have authorisation to carry out securities business</t>
    </r>
  </si>
  <si>
    <r>
      <t xml:space="preserve">** </t>
    </r>
    <r>
      <rPr>
        <sz val="8"/>
        <color rgb="FF000000"/>
        <rFont val="Cambria"/>
        <family val="1"/>
        <scheme val="major"/>
      </rPr>
      <t>Credit Rating companies are the ones who have authorisation to carry out rating activities in the Kingdom</t>
    </r>
  </si>
  <si>
    <r>
      <t xml:space="preserve">*** </t>
    </r>
    <r>
      <rPr>
        <sz val="8"/>
        <color rgb="FF000000"/>
        <rFont val="Cambria"/>
        <family val="1"/>
        <scheme val="major"/>
      </rPr>
      <t xml:space="preserve">Market Infrastructure Enterprises are The Saudi Exchange, the Securities Clearing Center Company (Muqassa), the Securities Depository Center Company (Edaa), </t>
    </r>
  </si>
  <si>
    <r>
      <t xml:space="preserve">**** </t>
    </r>
    <r>
      <rPr>
        <sz val="8"/>
        <color rgb="FF000000"/>
        <rFont val="Cambria"/>
        <family val="1"/>
        <scheme val="major"/>
      </rPr>
      <t>FinTech Companies the ones that have the approval to obtain a FinTech ExPermit to participate in the FinTech Lab</t>
    </r>
  </si>
  <si>
    <t>الربع الثالث عام  2021م
Third quarter 2021</t>
  </si>
  <si>
    <t>الربع الرابع عام  2021م
Fourth quarter 2021</t>
  </si>
  <si>
    <t>الربع الأول عام  2022م
First quarter 2022</t>
  </si>
  <si>
    <t>الربع الثاني عام  2022م
Second quarter 2022</t>
  </si>
  <si>
    <t>نسبة التوطين
Saudization 
%</t>
  </si>
  <si>
    <t>NA: To be updated upon availability</t>
  </si>
  <si>
    <t>NA: سيتم تحديث البيانات فور اكتمالها</t>
  </si>
  <si>
    <t>الربع الثالث عام  2022م
Third quarter 2022</t>
  </si>
  <si>
    <t>***** Market Infrastructure Enterprises are The Saudi Exchange, the Securities Clearing Center Company (Muqassa), the Securities Depository Center Company (Edaa), the workforce of the holding company (Saudi Tadawul Group) that was established on 01/06/2021 was excluded Since Second quarter of 2021</t>
  </si>
  <si>
    <t>الإجمالي Total</t>
  </si>
  <si>
    <t>نهاية الفترة End of Period</t>
  </si>
  <si>
    <t xml:space="preserve">نسبة التوطين
Saudization 
% </t>
  </si>
  <si>
    <r>
      <t xml:space="preserve">قاعدة رأس المال 
</t>
    </r>
    <r>
      <rPr>
        <sz val="11"/>
        <color rgb="FF00B0F0"/>
        <rFont val="Calibri"/>
        <family val="2"/>
        <scheme val="minor"/>
      </rPr>
      <t>(مليون ريال)</t>
    </r>
    <r>
      <rPr>
        <sz val="11"/>
        <color theme="0"/>
        <rFont val="Calibri"/>
        <family val="2"/>
        <charset val="178"/>
        <scheme val="minor"/>
      </rPr>
      <t xml:space="preserve"> * Capital Base
*</t>
    </r>
    <r>
      <rPr>
        <b/>
        <sz val="10"/>
        <color rgb="FF00B0F0"/>
        <rFont val="Calibri"/>
        <family val="2"/>
        <scheme val="minor"/>
      </rPr>
      <t xml:space="preserve"> (Million Riyals)</t>
    </r>
  </si>
  <si>
    <r>
      <t xml:space="preserve">الحد الأدنى لمتطلبات رأس المال
</t>
    </r>
    <r>
      <rPr>
        <sz val="11"/>
        <color rgb="FF00B0F0"/>
        <rFont val="Calibri"/>
        <family val="2"/>
        <scheme val="minor"/>
      </rPr>
      <t xml:space="preserve"> (مليون ريال)</t>
    </r>
    <r>
      <rPr>
        <sz val="11"/>
        <color theme="0"/>
        <rFont val="Calibri"/>
        <family val="2"/>
        <charset val="178"/>
        <scheme val="minor"/>
      </rPr>
      <t xml:space="preserve"> ** Minimum Capital Requirements        </t>
    </r>
    <r>
      <rPr>
        <b/>
        <sz val="10"/>
        <color rgb="FF00B0F0"/>
        <rFont val="Calibri"/>
        <family val="2"/>
        <scheme val="minor"/>
      </rPr>
      <t xml:space="preserve">(Million Riyals) </t>
    </r>
    <r>
      <rPr>
        <b/>
        <sz val="10"/>
        <color theme="0"/>
        <rFont val="Calibri"/>
        <family val="2"/>
        <scheme val="minor"/>
      </rPr>
      <t>**</t>
    </r>
  </si>
  <si>
    <t>معدل تغطية رأس المال*** Capital Adequacy Ratio***</t>
  </si>
  <si>
    <t>خلال  الفترة During Period</t>
  </si>
  <si>
    <t>محلية Local Market</t>
  </si>
  <si>
    <t>خليجية GCC Markets</t>
  </si>
  <si>
    <t>عربية Arab Markets</t>
  </si>
  <si>
    <t>آسيوية Asian Markets</t>
  </si>
  <si>
    <t>أمريكية USA Markets</t>
  </si>
  <si>
    <t>أوروبية European Markets</t>
  </si>
  <si>
    <t>أخرى Other Markets</t>
  </si>
  <si>
    <t>التعامل   Dealing</t>
  </si>
  <si>
    <t>إدارة الأصول   Asset Management</t>
  </si>
  <si>
    <t>المصرفية الاستثمارية Investment Banking</t>
  </si>
  <si>
    <t>المشورة/الأبحاث Advice/ Research</t>
  </si>
  <si>
    <t>الحفظ Custody</t>
  </si>
  <si>
    <t>الاستثمارات  Investments</t>
  </si>
  <si>
    <t>إيرادات أخرى  Other Revenues</t>
  </si>
  <si>
    <t>عدد المحافظ  Number of DPMs</t>
  </si>
  <si>
    <t>عدد  مؤسسات السوق المالية المرخص لها في نشاط الحفظ Number of Financial Market Institutions licensed in custody</t>
  </si>
  <si>
    <t>الربع الرابع عام  2022م
Fourth quarter 2022</t>
  </si>
  <si>
    <t xml:space="preserve">نسبة التوطين
Saudization 
%   </t>
  </si>
  <si>
    <t xml:space="preserve">نسبة التوطين
Saudization 
%     </t>
  </si>
  <si>
    <t xml:space="preserve">مجموع القوى العاملة لدى مؤسسات السوق المالية * | أنثى Total Workforce at Capital Market Institutions * </t>
  </si>
  <si>
    <t xml:space="preserve">مجموع القوى العاملة للشركات المرخصة بممارسة التصنيف الائتماني **| ذكر Total Workforce at Companies Licensed to Exercise Credit Ratings ** </t>
  </si>
  <si>
    <t xml:space="preserve">مجموع القوى العاملة للشركات المرخصة بممارسة التصنيف الائتماني ** | أنثى Total Workforce at Companies Licensed to Exercise Credit Ratings ** </t>
  </si>
  <si>
    <t>مجموع القوى العاملة لمؤسسات البنية الأساسية للسوق *** | ذكر,***** Total Workforce at Market Infrastructure Enterprises ***,*****</t>
  </si>
  <si>
    <t xml:space="preserve">مجموع القوى العاملة لمؤسسات البنية الأساسية للسوق ***| أنثى ,***** Total Workforce at Market Infrastructure Enterprises ***,***** </t>
  </si>
  <si>
    <t xml:space="preserve">مجموع القوى العاملة حسب شركة التقنية المالية **** | ذكر  Total Workforce at FinTech Companies **** </t>
  </si>
  <si>
    <t xml:space="preserve">مجموع القوى العاملة حسب شركة التقنية المالية| أنثى **** Total Workforce at FinTech Companies **** </t>
  </si>
  <si>
    <t xml:space="preserve">مجموع القوى العاملة لدى مؤسسات السوق المالية * | ذكر Total Workforce at Capital Market Institutions | Male * </t>
  </si>
  <si>
    <t xml:space="preserve">التمويل المباشر* (عدد العملاء)
Direct margin* 
  No. of clients </t>
  </si>
  <si>
    <r>
      <t>التمويل المباشر * (قيمة التمويل المتاح)</t>
    </r>
    <r>
      <rPr>
        <sz val="11"/>
        <color rgb="FF00B0F0"/>
        <rFont val="Calibri"/>
        <family val="2"/>
        <charset val="178"/>
        <scheme val="minor"/>
      </rPr>
      <t xml:space="preserve"> (مليون ريال)</t>
    </r>
    <r>
      <rPr>
        <sz val="11"/>
        <color theme="0"/>
        <rFont val="Calibri"/>
        <family val="2"/>
        <charset val="178"/>
        <scheme val="minor"/>
      </rPr>
      <t xml:space="preserve"> 
Direct margin*  Margin commitment </t>
    </r>
    <r>
      <rPr>
        <sz val="11"/>
        <color rgb="FF00B0F0"/>
        <rFont val="Calibri"/>
        <family val="2"/>
        <charset val="178"/>
        <scheme val="minor"/>
      </rPr>
      <t>(Million Riyals)</t>
    </r>
  </si>
  <si>
    <r>
      <t xml:space="preserve">التمويل المباشر* (التمويل المستخدم) </t>
    </r>
    <r>
      <rPr>
        <sz val="11"/>
        <color rgb="FF00B0F0"/>
        <rFont val="Calibri"/>
        <family val="2"/>
        <charset val="178"/>
        <scheme val="minor"/>
      </rPr>
      <t>(مليون ريال)</t>
    </r>
    <r>
      <rPr>
        <sz val="11"/>
        <color theme="0"/>
        <rFont val="Calibri"/>
        <family val="2"/>
        <charset val="178"/>
        <scheme val="minor"/>
      </rPr>
      <t xml:space="preserve">
Direct margin* قيمة </t>
    </r>
    <r>
      <rPr>
        <sz val="11"/>
        <color rgb="FF00B0F0"/>
        <rFont val="Calibri"/>
        <family val="2"/>
        <charset val="178"/>
        <scheme val="minor"/>
      </rPr>
      <t xml:space="preserve"> </t>
    </r>
    <r>
      <rPr>
        <sz val="11"/>
        <color theme="0"/>
        <rFont val="Calibri"/>
        <family val="2"/>
        <charset val="178"/>
        <scheme val="minor"/>
      </rPr>
      <t xml:space="preserve"> Outstanding balance </t>
    </r>
    <r>
      <rPr>
        <sz val="11"/>
        <color rgb="FF00B0F0"/>
        <rFont val="Calibri"/>
        <family val="2"/>
        <charset val="178"/>
        <scheme val="minor"/>
      </rPr>
      <t>(Million Riyals)</t>
    </r>
  </si>
  <si>
    <t xml:space="preserve">التمويل غير  المباشر** ( عدد 
العملاء)
**Indirect margin No. of clients </t>
  </si>
  <si>
    <r>
      <t xml:space="preserve">التمويل غير  المباشر** ( قيمة التمويل المتاح)  </t>
    </r>
    <r>
      <rPr>
        <sz val="11"/>
        <color rgb="FF00B0F0"/>
        <rFont val="Calibri"/>
        <family val="2"/>
        <charset val="178"/>
        <scheme val="minor"/>
      </rPr>
      <t>(مليون ريال)</t>
    </r>
    <r>
      <rPr>
        <sz val="11"/>
        <color theme="0"/>
        <rFont val="Calibri"/>
        <family val="2"/>
        <charset val="178"/>
        <scheme val="minor"/>
      </rPr>
      <t xml:space="preserve">
**Indirect margin
 Margin commitment </t>
    </r>
    <r>
      <rPr>
        <sz val="11"/>
        <color rgb="FF00B0F0"/>
        <rFont val="Calibri"/>
        <family val="2"/>
        <charset val="178"/>
        <scheme val="minor"/>
      </rPr>
      <t>(Million Riyals)</t>
    </r>
  </si>
  <si>
    <r>
      <t>التمويل غير  المباشر** ( قيمة التمويل المستخدم)</t>
    </r>
    <r>
      <rPr>
        <sz val="11"/>
        <color rgb="FF00B0F0"/>
        <rFont val="Calibri"/>
        <family val="2"/>
        <charset val="178"/>
        <scheme val="minor"/>
      </rPr>
      <t xml:space="preserve"> (مليون ريال)</t>
    </r>
    <r>
      <rPr>
        <sz val="11"/>
        <color theme="0"/>
        <rFont val="Calibri"/>
        <family val="2"/>
        <charset val="178"/>
        <scheme val="minor"/>
      </rPr>
      <t xml:space="preserve">
**Indirect margin
</t>
    </r>
    <r>
      <rPr>
        <sz val="11"/>
        <color rgb="FF00B0F0"/>
        <rFont val="Calibri"/>
        <family val="2"/>
        <charset val="178"/>
        <scheme val="minor"/>
      </rPr>
      <t xml:space="preserve">  </t>
    </r>
    <r>
      <rPr>
        <sz val="11"/>
        <color theme="0"/>
        <rFont val="Calibri"/>
        <family val="2"/>
        <charset val="178"/>
        <scheme val="minor"/>
      </rPr>
      <t xml:space="preserve"> Outstanding balance </t>
    </r>
    <r>
      <rPr>
        <sz val="11"/>
        <color rgb="FF00B0F0"/>
        <rFont val="Calibri"/>
        <family val="2"/>
        <charset val="178"/>
        <scheme val="minor"/>
      </rPr>
      <t>(Million Riyals)</t>
    </r>
  </si>
  <si>
    <r>
      <t xml:space="preserve">إجمالي قيمة التمويل المتاح  </t>
    </r>
    <r>
      <rPr>
        <sz val="11"/>
        <color rgb="FF00B0F0"/>
        <rFont val="Calibri"/>
        <family val="2"/>
        <charset val="178"/>
        <scheme val="minor"/>
      </rPr>
      <t>(مليون ريال)</t>
    </r>
    <r>
      <rPr>
        <sz val="11"/>
        <color theme="0"/>
        <rFont val="Calibri"/>
        <family val="2"/>
        <charset val="178"/>
        <scheme val="minor"/>
      </rPr>
      <t xml:space="preserve">
Total 
 Margin commitment </t>
    </r>
    <r>
      <rPr>
        <sz val="11"/>
        <color rgb="FF00B0F0"/>
        <rFont val="Calibri"/>
        <family val="2"/>
        <charset val="178"/>
        <scheme val="minor"/>
      </rPr>
      <t>(Million Riyals)</t>
    </r>
  </si>
  <si>
    <r>
      <t xml:space="preserve">إجمالي قيمة التمويل المستخدم
</t>
    </r>
    <r>
      <rPr>
        <sz val="11"/>
        <color rgb="FF00B0F0"/>
        <rFont val="Calibri"/>
        <family val="2"/>
        <charset val="178"/>
        <scheme val="minor"/>
      </rPr>
      <t xml:space="preserve"> (مليون ريال)</t>
    </r>
    <r>
      <rPr>
        <sz val="11"/>
        <color theme="0"/>
        <rFont val="Calibri"/>
        <family val="2"/>
        <charset val="178"/>
        <scheme val="minor"/>
      </rPr>
      <t xml:space="preserve">
Total </t>
    </r>
    <r>
      <rPr>
        <sz val="11"/>
        <color rgb="FF00B0F0"/>
        <rFont val="Calibri"/>
        <family val="2"/>
        <charset val="178"/>
        <scheme val="minor"/>
      </rPr>
      <t xml:space="preserve"> </t>
    </r>
    <r>
      <rPr>
        <sz val="11"/>
        <color theme="0"/>
        <rFont val="Calibri"/>
        <family val="2"/>
        <charset val="178"/>
        <scheme val="minor"/>
      </rPr>
      <t xml:space="preserve"> Outstanding balance </t>
    </r>
    <r>
      <rPr>
        <sz val="11"/>
        <color rgb="FF00B0F0"/>
        <rFont val="Calibri"/>
        <family val="2"/>
        <charset val="178"/>
        <scheme val="minor"/>
      </rPr>
      <t>(Million Riyals)</t>
    </r>
  </si>
  <si>
    <t>قيم الأصول (أسهم محلية)
Assets Values    Local Shares</t>
  </si>
  <si>
    <t>قيم الأصول (أسهم عالمية)
Assets Values   International Shares</t>
  </si>
  <si>
    <t>قيم الأصول (أدوات دين)
Assets Values   Debt Securities</t>
  </si>
  <si>
    <t>قيم الأصول (صناديق الاستثمار)
Assets Values   Investment Funds</t>
  </si>
  <si>
    <t>قيم الأصول (أخرى)
Assets Values   Others</t>
  </si>
  <si>
    <t>إجمالي قيم الأصول
Assets Values   Total</t>
  </si>
  <si>
    <r>
      <t xml:space="preserve">حجم الأصول </t>
    </r>
    <r>
      <rPr>
        <sz val="11"/>
        <color rgb="FF00B0F0"/>
        <rFont val="Calibri"/>
        <family val="2"/>
        <charset val="178"/>
        <scheme val="minor"/>
      </rPr>
      <t xml:space="preserve">(مليون ريال) </t>
    </r>
    <r>
      <rPr>
        <sz val="11"/>
        <color theme="0"/>
        <rFont val="Calibri"/>
        <family val="2"/>
        <charset val="178"/>
        <scheme val="minor"/>
      </rPr>
      <t xml:space="preserve"> Asset Size
 </t>
    </r>
    <r>
      <rPr>
        <sz val="11"/>
        <color rgb="FF00B0F0"/>
        <rFont val="Calibri"/>
        <family val="2"/>
        <charset val="178"/>
        <scheme val="minor"/>
      </rPr>
      <t>(Million Riyals)</t>
    </r>
  </si>
  <si>
    <t>الربع الأول عام  2023م
First quarter 2023</t>
  </si>
  <si>
    <r>
      <t xml:space="preserve">* </t>
    </r>
    <r>
      <rPr>
        <sz val="8"/>
        <color rgb="FF000000"/>
        <rFont val="Calibri"/>
        <family val="2"/>
        <scheme val="minor"/>
      </rPr>
      <t>مؤسسات السوق المالية: شخص مرخص له من هيئة السوق المالية لممارسة أعمال الأوراق المالية.</t>
    </r>
  </si>
  <si>
    <r>
      <t xml:space="preserve">** </t>
    </r>
    <r>
      <rPr>
        <sz val="8"/>
        <color rgb="FF000000"/>
        <rFont val="Calibri"/>
        <family val="2"/>
        <scheme val="minor"/>
      </rPr>
      <t>شركات التصنيف الائتماني: شخص اعتباري مؤسس في المملكة، ومرخص له في ممارسة نشاطات التصنيف الائتماني</t>
    </r>
  </si>
  <si>
    <r>
      <t xml:space="preserve">*** </t>
    </r>
    <r>
      <rPr>
        <sz val="8"/>
        <color rgb="FF000000"/>
        <rFont val="Calibri"/>
        <family val="2"/>
        <scheme val="minor"/>
      </rPr>
      <t>مؤسسات البنية الاساسية: (شركة تداول السعودية ,وشركة مركز إيداع الأوراق المالية (إيداع)، وشركة مركز مقاصة الأوراق المالية (مقاصة))</t>
    </r>
  </si>
  <si>
    <r>
      <t xml:space="preserve">**** </t>
    </r>
    <r>
      <rPr>
        <sz val="8"/>
        <color rgb="FF000000"/>
        <rFont val="Calibri"/>
        <family val="2"/>
        <scheme val="minor"/>
      </rPr>
      <t>شركات التقنية المالية: الشركات المرخص لها بتقديم منتجات وخدمات ونماذج أعمال ابتكارات التقنية المالية.</t>
    </r>
  </si>
  <si>
    <r>
      <t>*****مؤسسات البنية الاساسية: (شركة تداول السعودية ,وشركة مركز إيداع الأوراق المالية (إيداع)، وشركة مركز مقاصة الأوراق المالية (مقاصة))، ابتداءً من الربع الثاني لعام 2021م العدد  لا يشتمل على القوى العاملة لدى (مجموعة تداول السعودية القابضة والتي تم تأسيسها بتاريخ 2021/06/01م)</t>
    </r>
    <r>
      <rPr>
        <sz val="8"/>
        <color rgb="FF000000"/>
        <rFont val="Calibri"/>
        <family val="2"/>
        <scheme val="minor"/>
      </rPr>
      <t>.</t>
    </r>
  </si>
  <si>
    <t>الربع الثاني عام  2023م
Second quarter 2023</t>
  </si>
  <si>
    <t>** يمثل مجموع تعرضات مؤسسة السوق المالية للمخاطر الائتمانية والسوقية والتشغيلية، وبذلك فإن الحد الأدنى لمتطلبات رأس المال يزيد بزيادة تعرض مؤسسة السوق المالية لهذه المخاطر، ابتداءً من الربع الأول لعام 2023م وبناء على قواعد الكفاية المالية المحدثة يتم احتساب الحد الأدنى بناء على الأصول المرجحة بالمخاطر.</t>
  </si>
  <si>
    <t xml:space="preserve">**  Represents CMI’s total exposures to credit, market and operational risks. Thus, minimum capital requirements increase with larger CMI’s exposure to these risks. And starting from the first quarter of 2023 and based on the amended prudential rules, the minimum limit is calculated based on the risk-weighted assets </t>
  </si>
  <si>
    <t>*** It is a multiple that shows the number of times of capital base coverage to the minimum requirement. And starting from the first quarter of 2023 and based on the updated capital adequacy rules, the capital adequacy ratio is displayed as a percentage instead of the previously calculated multiple.</t>
  </si>
  <si>
    <t>*** هو مكرر يوضح عدد مرات تغطية قاعدة رأس المال للحد الأدنى المطلوب. و ابتداء من الربع الأول لعام 2023م وبناء على قواعد الكفاية المالية المحدثة يتم عرض نسبة الكفاية المالية على صيغة نسبة مئوية بدلاً من المكرر المحتسب سابقاً.</t>
  </si>
  <si>
    <t>*Includes Robo-Advisory Portfolios</t>
  </si>
  <si>
    <t>*تتضمن محافظ شركات الاستثمار الآلي</t>
  </si>
  <si>
    <t>الربع الثالث عام  2023م
Third quarter 2023</t>
  </si>
  <si>
    <t xml:space="preserve">اجمالي عدد
 العملاء 
Total  No. of clients </t>
  </si>
  <si>
    <t>الربع الرابع عام  2023م
Fourth quarter 2023</t>
  </si>
  <si>
    <t>الربع الأول عام  2024م
First quarter 2024</t>
  </si>
  <si>
    <t>يعود سبب انخفاض أصول صناديق الاستثمار في المحافظ الخاصة في الربع الثاني لعام 2023م لتحديث قواعد الكفاية المالية وبالتالي نموذج تقرير الكفاية المالية وتضمين استثمارات المحافظ الخاصة في أدوات أسواق النقد في خانة الأصول الأخرى.</t>
  </si>
  <si>
    <t>The decrease of funds investment in DPMs in the second quarter of 2023 is due to the update of the Prudential Rules and the reporting model accordingly, which resulted in reclassifying DPMs assets in money market instruments in the other assets column.</t>
  </si>
  <si>
    <t>ابتداءً من الربع الأول 2024م يتم احتساب عدد المحافظ التي تحتوي على أوراق مالية فقط.</t>
  </si>
  <si>
    <t>Starting from Q1 2024, only DPMs with securities will be reported.</t>
  </si>
  <si>
    <t>الربع الثاني عام  2024م
Second quarter 2024</t>
  </si>
  <si>
    <t>الربع الثالث عام  2024م
Third quarter 2024</t>
  </si>
  <si>
    <t>الربع الرابع عام  2024م
Fourth quarter 2024</t>
  </si>
  <si>
    <t>الربع الأول عام  2025م
First quarter 2025</t>
  </si>
  <si>
    <t>الربع الثاني عام  2025م
Second quarter 2025</t>
  </si>
  <si>
    <t>النشرة الإحصائية ربع السنوية
  Statistical Bulletin
العدد الاربع والاربعون - الربع الثاني لعام 2025م
44th issue- second Quarter 2025</t>
  </si>
  <si>
    <t>الاستثمارات المحلية</t>
  </si>
  <si>
    <t xml:space="preserve">الاستثمارات الأجنبية </t>
  </si>
  <si>
    <t>*بيانات سنوية</t>
  </si>
  <si>
    <t>جدول رقم (48):   مؤشرات القوى العاملة لدى مؤسسات السوق</t>
  </si>
  <si>
    <t>Table (48):  Indicators of Workforce at Capital Market Institutions</t>
  </si>
  <si>
    <t>جدول رقم (49):  متطلبات كفاية رأس المال لمؤسسات السوق المالية</t>
  </si>
  <si>
    <t>Table (49):  Requirements of Capital Adequacy for Capital Market Institutions in Dealing, Managing or/and Custody</t>
  </si>
  <si>
    <t>جدول رقم (50):   قيم التسهيلات لتمويل تداول الأسهم</t>
  </si>
  <si>
    <t>جدول رقم (51):   قيم التداول بواسطة مؤسسات السوق المالية في أسواق الأسهم مصنفة جغرافياً (بيعاً وشراءً)</t>
  </si>
  <si>
    <t>جدول رقم (52):   إيرادات مؤسسات السوق المالية المجمعة حسب النشاط</t>
  </si>
  <si>
    <t>Table (50):  Margin Lending for Share Trading</t>
  </si>
  <si>
    <t>Table (51):  Traded Values by Local Capital Market Institutions in Stock Markets Classified Geographically (buy &amp; sell)</t>
  </si>
  <si>
    <t>Table (52):  Number and Total Assets Values of Discretionary Portfolio Management (DPM) Classified by Type of Investments</t>
  </si>
  <si>
    <t>جدول رقم (48): مؤشرات القوى العاملة لدى مؤسسات السوق
Table (48): Indicators of Workforce at Capital Market Institutions</t>
  </si>
  <si>
    <t>جدول رقم (49): متطلبات كفاية رأس المال لمؤسسات السوق المالية في ممارسة نشاط التعامل و/أو الإدارة و/أو الحفظ
Table (49): Requirements of Capital Adequacy for Capital Market Institutions in Dealing, Managing or/and Custody</t>
  </si>
  <si>
    <t>جدول رقم (50): قيم التسهيلات لتمويل تداول الأسهم
Table (50): Margin Lending for Share Trading</t>
  </si>
  <si>
    <t>جدول رقم (51):  قيم التداول بواسطة مؤسسات السوق المالية في أسواق الأسهم مصنفة جغرافياً (بيعاً وشراءً)
Table (51): Traded Values by Capital Market Institutions in Stock Markets Classified Geographically (buy &amp; sell)</t>
  </si>
  <si>
    <t>جدول رقم (52): الإيرادات المجمعة لمؤسسات السوق المالية حسب النشاط
Table (52): Capital Market Institutions Aggregated Revenues by  Activities’ Licenses</t>
  </si>
  <si>
    <t>جدول رقم (54):عدد المحافظ المدارة وإجمالي أصولها مصنفة حسب الفئة الاستثمارية*
Table (54): Number and Total Assets Values of Discretionary Portfolio Management (DPM) Classified by Type of Investments*</t>
  </si>
  <si>
    <t>جدول رقم (53): الاستثمارات المحلية والأجنبية لمؤسسات السوق المالية*
Table (53): Local and Foreign Investments of Capital Market Institutions</t>
  </si>
  <si>
    <t xml:space="preserve"> عام  2024م
Year 2024</t>
  </si>
  <si>
    <t>جدول رقم (55):حجم الأصول تحت نشاط الحفظ لدى مؤسسات السوق المالية المرخص لها في نشاط الحفظ 
Table (55): Assets Under Custodial Activity at the Financial Market Institutions Licensed for Custody Activity</t>
  </si>
  <si>
    <t>الإجمالي
Total</t>
  </si>
  <si>
    <t>أخرى
Others</t>
  </si>
  <si>
    <t>الاكتتابات
IPOs</t>
  </si>
  <si>
    <t>الصناديق الاستثمارية
Investment Funds</t>
  </si>
  <si>
    <t>عدم استلام أرباح
Non-Receipt of Dividends</t>
  </si>
  <si>
    <t>خدمات ومنتجات شركات التقنية المالية
FinTech Companies’ Services and Products</t>
  </si>
  <si>
    <t>منصات التداول والأنظمة التقنية
Trading Platforms and Technical Systems</t>
  </si>
  <si>
    <t>المحافظ والحسابات الاستثمارية وتنفيذ الصفقات
Investment Portfolios, Accounts, and Trade Execution</t>
  </si>
  <si>
    <t>جدول رقم (57): قائمة الدخل المُجمّعة لمؤسسات السوق المالية
Table (57): Aggregated Income Statement For Capital Market Institutions</t>
  </si>
  <si>
    <t>جدول رقم (56): الشكاوى الواردة بحسب موضوع الشكوى 
Table (56): Received Complaints by Complaint Topic</t>
  </si>
  <si>
    <t>جدول رقم (58):قائمة المركز المالي المُجمّعة لمؤسسات السوق المالية
Table (58): Aggregated Balance Sheet For Capital Market Institutions</t>
  </si>
  <si>
    <t xml:space="preserve">إجمالي القيم المتداولة من خلال مؤسسات السوق المالية في الأسواق الأجنبية مقارنة بإجمالي قيمة أصول العملاء </t>
  </si>
  <si>
    <t>Table (53): Total values traded through Capital Market Institutions in foreign markets compared to the total value of clients’ assets</t>
  </si>
  <si>
    <t>1-قيم أصول العملاء في الأوراق المالية المدرجة في الأسواق الأجنبية</t>
  </si>
  <si>
    <t>القيمة المتداولة (مليون ريال) values traded 
(Million Riyals)</t>
  </si>
  <si>
    <r>
      <t>قيمة أصول العملاء</t>
    </r>
    <r>
      <rPr>
        <b/>
        <vertAlign val="superscript"/>
        <sz val="13"/>
        <color rgb="FFFFFFFF"/>
        <rFont val="Calibri"/>
        <family val="2"/>
      </rPr>
      <t>1</t>
    </r>
    <r>
      <rPr>
        <b/>
        <sz val="13"/>
        <color rgb="FFFFFFFF"/>
        <rFont val="Calibri"/>
        <family val="2"/>
      </rPr>
      <t>(مليون ريال) clients’ assets1
(Million Riyals)</t>
    </r>
  </si>
  <si>
    <t>1.Clients’ assets in securities listed on foreign markets</t>
  </si>
  <si>
    <t>جدول رقم (53): إجمالي القيم المتداولة من خلال مؤسسات السوق المالية في الأسواق الأجنبية مقارنة بإجمالي قيمة أصول العملاء 
Table (53): Total values traded through Capital Market Institutions in foreign markets compared to the total value of clients’ assets</t>
  </si>
  <si>
    <t xml:space="preserve">جدول رقم (54): الاستثمارات المحلية والأجنبية لمؤسسات السوق المالية </t>
  </si>
  <si>
    <t>جدول رقم (55):  عدد المحافظ المداراة وإجمالي أصولها مصنفة حسب الفئة الاستثمارية  </t>
  </si>
  <si>
    <t>Table (55):  Number and Total Assets Values of Discretionary Portfolio Management (DPM) Classified by Type of Investments</t>
  </si>
  <si>
    <t>Table (54):  Local and Foreign Investments of Capital Market Institutions</t>
  </si>
  <si>
    <t>جدول رقم (56):  حجم الأصول تحت نشاط الحفظ لدى مؤسسات السوق المالية المرخص لها في نشاط الحفظ</t>
  </si>
  <si>
    <t>Table (56):  Assets Under Custodial Activity at the Financial Market Institutions Licensed for Custody Activity</t>
  </si>
  <si>
    <t xml:space="preserve">جدول رقم (57): الشكاوى الواردة بحسب موضوع الشكوى </t>
  </si>
  <si>
    <t>Table (57):  Received Complaints by Complaint Topic</t>
  </si>
  <si>
    <t>جدول رقم (58):  قائمة الدخل المُجمّعة لمؤسسات السوق المالية</t>
  </si>
  <si>
    <t>Table (58):  Aggregated Income Statement For Capital Market Institutions</t>
  </si>
  <si>
    <t>جدول رقم (59):  قائمة المركز المالي المُجمّعة لمؤسسات السوق المالية</t>
  </si>
  <si>
    <t>Table (59):  Aggregated Balance Sheet For Capital Market Institutions</t>
  </si>
  <si>
    <t>الربع الثالث عام  2025م
Third quarter 2025</t>
  </si>
  <si>
    <t xml:space="preserve"> عام 2025م
Year 2025</t>
  </si>
  <si>
    <t>الربع الرابع عام  2025م
Fourth quarter 2025</t>
  </si>
  <si>
    <t>جدول رقم (56): عدد مؤسسات السوق المالية المرخصة
Table (56): Received Complaints by Complaint Topic</t>
  </si>
  <si>
    <t>التاريخ</t>
  </si>
  <si>
    <t>عدد مؤسسات السوق المالية المرخصة</t>
  </si>
  <si>
    <t>البنود</t>
  </si>
  <si>
    <t>Accounts</t>
  </si>
  <si>
    <t>مؤسسات السوق المالية التابعة لبنوك سعودية</t>
  </si>
  <si>
    <t>مؤسسات السوق المالية السعودية</t>
  </si>
  <si>
    <t>مؤسسات السوق المالية الإقليمية</t>
  </si>
  <si>
    <t>مؤسسات السوق المالية الدولية</t>
  </si>
  <si>
    <t>مؤسسات السوق المالية المرخصة بإدارة الاستثمارات</t>
  </si>
  <si>
    <t>مؤسسات السوق المالية برخصة ترتيب/مشورة</t>
  </si>
  <si>
    <t>الإجمالي</t>
  </si>
  <si>
    <t>الوساطة</t>
  </si>
  <si>
    <t xml:space="preserve">Brokerage </t>
  </si>
  <si>
    <t>إدارة الأصول</t>
  </si>
  <si>
    <t>Asset Management</t>
  </si>
  <si>
    <t>المصرفية الاستثمارية</t>
  </si>
  <si>
    <t>Investment Banking</t>
  </si>
  <si>
    <t>المشورة/ الأبحاث</t>
  </si>
  <si>
    <t>Advice/Research</t>
  </si>
  <si>
    <t>الحفظ</t>
  </si>
  <si>
    <t>Custody</t>
  </si>
  <si>
    <t>الاستثمارات</t>
  </si>
  <si>
    <t>Investments</t>
  </si>
  <si>
    <t>إيرادات أخرى</t>
  </si>
  <si>
    <t>Other Revenues</t>
  </si>
  <si>
    <t>الإيرادات</t>
  </si>
  <si>
    <t>Revenues</t>
  </si>
  <si>
    <t>الرواتب والأجور</t>
  </si>
  <si>
    <t>Salaries &amp; Wages</t>
  </si>
  <si>
    <t>التسويق</t>
  </si>
  <si>
    <t xml:space="preserve">Marketing </t>
  </si>
  <si>
    <t>مصاريف أخرى</t>
  </si>
  <si>
    <t xml:space="preserve">Other Expenses </t>
  </si>
  <si>
    <t>إجمالي المصاريف</t>
  </si>
  <si>
    <t xml:space="preserve">Total Expenses </t>
  </si>
  <si>
    <t>الأرباح/ الخسائر</t>
  </si>
  <si>
    <t>Profit/Loss</t>
  </si>
  <si>
    <t>الربع الثالث عام 2025م
Third quarter 2025</t>
  </si>
  <si>
    <t>الربع الرابع عام 2025م
Fourth quarter 2025</t>
  </si>
  <si>
    <t xml:space="preserve">البنود
</t>
  </si>
  <si>
    <t>نقد وما يعادله</t>
  </si>
  <si>
    <t>Cash and Cash Equivalents</t>
  </si>
  <si>
    <t xml:space="preserve">ذمم مدينة
</t>
  </si>
  <si>
    <t>Accounts Receivable</t>
  </si>
  <si>
    <t xml:space="preserve">مدينو تمويل هامش التغطية
</t>
  </si>
  <si>
    <t>Margin Lending Creditors</t>
  </si>
  <si>
    <t xml:space="preserve">استثمارات
</t>
  </si>
  <si>
    <t xml:space="preserve">أصول ثابتة
</t>
  </si>
  <si>
    <t>Fixed Assets</t>
  </si>
  <si>
    <t>أصول أخرى</t>
  </si>
  <si>
    <t>Other Assets</t>
  </si>
  <si>
    <t xml:space="preserve">إجمالي الأصول
</t>
  </si>
  <si>
    <t>Total Assets</t>
  </si>
  <si>
    <t xml:space="preserve">ذمم دائنة ومصروفات مستحقة
</t>
  </si>
  <si>
    <t>Accounts Payable and Accrued Expenses</t>
  </si>
  <si>
    <t xml:space="preserve">قروض بنكية
</t>
  </si>
  <si>
    <t>Bank Loans</t>
  </si>
  <si>
    <t xml:space="preserve">قروض تالية الاستحقاق
</t>
  </si>
  <si>
    <t>Subordinate Loans</t>
  </si>
  <si>
    <t xml:space="preserve">الزكاة وضريبة الدخل
</t>
  </si>
  <si>
    <t>Zakat and Income Tax</t>
  </si>
  <si>
    <t xml:space="preserve">مستحقات نهاية الخدمة
</t>
  </si>
  <si>
    <t>End of Service Benefits</t>
  </si>
  <si>
    <t xml:space="preserve">ذمم دائنة أخرى
</t>
  </si>
  <si>
    <t>Other Accounts Payable Assets</t>
  </si>
  <si>
    <t xml:space="preserve">إجمالي الالتزامات
</t>
  </si>
  <si>
    <t>Total Liabilities</t>
  </si>
  <si>
    <t xml:space="preserve">رؤوس الأموال المدفوعة
</t>
  </si>
  <si>
    <t>Paid-up Capital</t>
  </si>
  <si>
    <t xml:space="preserve">احتياطيات
</t>
  </si>
  <si>
    <t>Reserves</t>
  </si>
  <si>
    <t>أرباح مبقاه</t>
  </si>
  <si>
    <t>Retained Earnings</t>
  </si>
  <si>
    <t xml:space="preserve">أرباح/خسائر الفترة
</t>
  </si>
  <si>
    <t>Profit/Loss for the Period</t>
  </si>
  <si>
    <t xml:space="preserve">حقوق ملاك أخرى
</t>
  </si>
  <si>
    <t>Other Shareholder Equity</t>
  </si>
  <si>
    <t>إجمالي حقوق الملكية</t>
  </si>
  <si>
    <t>Total Shareholder Equity</t>
  </si>
  <si>
    <t xml:space="preserve">
Other Assets</t>
  </si>
  <si>
    <t>الربع الرابع عام 2024م
Fourth quarter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</si>
</sst>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_);_(* \(#,##0.00\);_(* &quot;-&quot;??_);_(@_)"/>
    <numFmt numFmtId="165" formatCode="_-* #,##0.00_-;_-* #,##0.00\-;_-* &quot;-&quot;??_-;_-@_-"/>
    <numFmt numFmtId="166" formatCode="_-* #,##0\ _€_-;\-* #,##0\ _€_-;_-* &quot;-&quot;\ _€_-;_-@_-"/>
    <numFmt numFmtId="167" formatCode="_-* #,##0.00\ _€_-;\-* #,##0.00\ _€_-;_-* &quot;-&quot;??\ _€_-;_-@_-"/>
    <numFmt numFmtId="168" formatCode="_-* #,##0\ &quot;€&quot;_-;\-* #,##0\ &quot;€&quot;_-;_-* &quot;-&quot;\ &quot;€&quot;_-;_-@_-"/>
    <numFmt numFmtId="169" formatCode="_-* #,##0.00\ &quot;€&quot;_-;\-* #,##0.00\ &quot;€&quot;_-;_-* &quot;-&quot;??\ &quot;€&quot;_-;_-@_-"/>
    <numFmt numFmtId="170" formatCode="_-* #,##0\ _S_E_K_-;\-* #,##0\ _S_E_K_-;_-* &quot;-&quot;\ _S_E_K_-;_-@_-"/>
    <numFmt numFmtId="171" formatCode="_-* #,##0\ &quot;SEK&quot;_-;\-* #,##0\ &quot;SEK&quot;_-;_-* &quot;-&quot;\ &quot;SEK&quot;_-;_-@_-"/>
    <numFmt numFmtId="172" formatCode="0.0%"/>
    <numFmt numFmtId="173" formatCode="#,##0.0"/>
  </numFmts>
  <fonts count="92">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78"/>
      <scheme val="minor"/>
    </font>
    <font>
      <b/>
      <sz val="10"/>
      <color rgb="FF000000"/>
      <name val="Gill Sans MT Light"/>
      <family val="2"/>
    </font>
    <font>
      <b/>
      <sz val="11"/>
      <color rgb="FF000000"/>
      <name val="Calibri"/>
      <family val="2"/>
    </font>
    <font>
      <u/>
      <sz val="11"/>
      <color theme="10"/>
      <name val="Calibri"/>
      <family val="2"/>
      <charset val="178"/>
      <scheme val="minor"/>
    </font>
    <font>
      <b/>
      <u/>
      <sz val="11"/>
      <color theme="0" tint="-0.499984740745262"/>
      <name val="GE Dinar One Light"/>
      <family val="1"/>
      <charset val="178"/>
    </font>
    <font>
      <b/>
      <u/>
      <sz val="12"/>
      <color theme="0" tint="-0.499984740745262"/>
      <name val="GE Dinar One Light"/>
      <family val="1"/>
      <charset val="178"/>
    </font>
    <font>
      <b/>
      <u/>
      <sz val="12"/>
      <color theme="0" tint="-0.499984740745262"/>
      <name val="Calibri"/>
      <family val="2"/>
      <scheme val="minor"/>
    </font>
    <font>
      <sz val="10"/>
      <color rgb="FF000000"/>
      <name val="Cambria"/>
      <family val="1"/>
      <scheme val="major"/>
    </font>
    <font>
      <b/>
      <sz val="12"/>
      <color rgb="FF000000"/>
      <name val="Cambria"/>
      <family val="1"/>
      <scheme val="major"/>
    </font>
    <font>
      <sz val="10"/>
      <name val="Arial"/>
      <family val="2"/>
    </font>
    <font>
      <sz val="11"/>
      <color indexed="8"/>
      <name val="Calibri"/>
      <family val="2"/>
      <charset val="178"/>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name val="Times New Roman"/>
      <family val="1"/>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8.25"/>
      <color indexed="8"/>
      <name val="Arial"/>
      <family val="2"/>
    </font>
    <font>
      <b/>
      <sz val="18"/>
      <color indexed="56"/>
      <name val="Cambria"/>
      <family val="2"/>
    </font>
    <font>
      <b/>
      <sz val="11"/>
      <color indexed="8"/>
      <name val="Calibri"/>
      <family val="2"/>
    </font>
    <font>
      <sz val="11"/>
      <color indexed="10"/>
      <name val="Calibri"/>
      <family val="2"/>
    </font>
    <font>
      <sz val="11"/>
      <color theme="1"/>
      <name val="Cambria"/>
      <family val="1"/>
      <scheme val="major"/>
    </font>
    <font>
      <b/>
      <sz val="11"/>
      <color rgb="FF000000"/>
      <name val="Cambria"/>
      <family val="1"/>
      <scheme val="major"/>
    </font>
    <font>
      <b/>
      <sz val="12"/>
      <color rgb="FF000000"/>
      <name val="Calibri"/>
      <family val="2"/>
      <scheme val="minor"/>
    </font>
    <font>
      <b/>
      <sz val="10"/>
      <color rgb="FF000000"/>
      <name val="Calibri"/>
      <family val="2"/>
      <scheme val="minor"/>
    </font>
    <font>
      <b/>
      <sz val="10"/>
      <color theme="0"/>
      <name val="Calibri"/>
      <family val="2"/>
      <scheme val="minor"/>
    </font>
    <font>
      <sz val="11"/>
      <color theme="1"/>
      <name val="GE Dinar One Light"/>
      <family val="1"/>
      <charset val="178"/>
    </font>
    <font>
      <sz val="8"/>
      <color theme="1"/>
      <name val="Cambria"/>
      <family val="1"/>
      <scheme val="major"/>
    </font>
    <font>
      <sz val="8"/>
      <color rgb="FF000000"/>
      <name val="Cambria"/>
      <family val="1"/>
      <scheme val="major"/>
    </font>
    <font>
      <sz val="8"/>
      <color theme="1"/>
      <name val="GE Dinar One Light"/>
      <family val="1"/>
      <charset val="178"/>
    </font>
    <font>
      <sz val="10"/>
      <color rgb="FF000000"/>
      <name val="Calibri"/>
      <family val="2"/>
      <scheme val="minor"/>
    </font>
    <font>
      <sz val="11"/>
      <name val="Calibri"/>
      <family val="2"/>
      <scheme val="minor"/>
    </font>
    <font>
      <b/>
      <sz val="11"/>
      <color rgb="FF000000"/>
      <name val="Calibri"/>
      <family val="2"/>
      <scheme val="minor"/>
    </font>
    <font>
      <sz val="10"/>
      <color theme="1"/>
      <name val="Calibri"/>
      <family val="2"/>
      <scheme val="minor"/>
    </font>
    <font>
      <b/>
      <sz val="11"/>
      <color rgb="FFFFFFFF"/>
      <name val="Calibri"/>
      <family val="2"/>
      <scheme val="minor"/>
    </font>
    <font>
      <sz val="11"/>
      <color rgb="FF000000"/>
      <name val="Calibri"/>
      <family val="2"/>
      <scheme val="minor"/>
    </font>
    <font>
      <b/>
      <sz val="10"/>
      <color rgb="FF00B0F0"/>
      <name val="Calibri"/>
      <family val="2"/>
      <scheme val="minor"/>
    </font>
    <font>
      <sz val="12"/>
      <color theme="1"/>
      <name val="Calibri"/>
      <family val="2"/>
      <charset val="178"/>
      <scheme val="minor"/>
    </font>
    <font>
      <sz val="11"/>
      <color rgb="FF00B0F0"/>
      <name val="Calibri"/>
      <family val="2"/>
      <charset val="178"/>
      <scheme val="minor"/>
    </font>
    <font>
      <sz val="11"/>
      <color theme="0"/>
      <name val="Calibri"/>
      <family val="2"/>
      <charset val="178"/>
      <scheme val="minor"/>
    </font>
    <font>
      <sz val="11"/>
      <color rgb="FF00B0F0"/>
      <name val="Calibri"/>
      <family val="2"/>
      <scheme val="minor"/>
    </font>
    <font>
      <sz val="8"/>
      <color theme="1"/>
      <name val="Calibri"/>
      <family val="2"/>
      <scheme val="minor"/>
    </font>
    <font>
      <sz val="8"/>
      <color rgb="FF000000"/>
      <name val="Calibri"/>
      <family val="2"/>
      <scheme val="minor"/>
    </font>
    <font>
      <sz val="12"/>
      <color rgb="FF00B0F0"/>
      <name val="Calibri"/>
      <family val="2"/>
      <charset val="178"/>
      <scheme val="minor"/>
    </font>
    <font>
      <sz val="10"/>
      <color theme="0"/>
      <name val="Calibri"/>
      <family val="2"/>
      <scheme val="minor"/>
    </font>
    <font>
      <sz val="8"/>
      <name val="Calibri"/>
      <family val="2"/>
      <charset val="178"/>
      <scheme val="minor"/>
    </font>
    <font>
      <sz val="10"/>
      <color rgb="FF000000"/>
      <name val="Gill Sans MT Light"/>
      <family val="2"/>
    </font>
    <font>
      <b/>
      <sz val="11"/>
      <color theme="0"/>
      <name val="Calibri"/>
      <family val="2"/>
      <scheme val="minor"/>
    </font>
    <font>
      <sz val="11"/>
      <name val="Calibri"/>
      <family val="2"/>
      <charset val="178"/>
      <scheme val="minor"/>
    </font>
    <font>
      <sz val="28"/>
      <color rgb="FF014D96"/>
      <name val="Calibri"/>
      <family val="2"/>
      <scheme val="minor"/>
    </font>
    <font>
      <b/>
      <sz val="11"/>
      <color theme="1"/>
      <name val="Calibri"/>
      <family val="2"/>
      <scheme val="minor"/>
    </font>
    <font>
      <sz val="11"/>
      <color theme="0"/>
      <name val="Calibri"/>
      <family val="2"/>
      <scheme val="minor"/>
    </font>
    <font>
      <sz val="11"/>
      <name val="Calibri"/>
      <family val="2"/>
    </font>
    <font>
      <b/>
      <sz val="11"/>
      <color theme="0"/>
      <name val="Calibri"/>
      <family val="2"/>
    </font>
    <font>
      <sz val="11"/>
      <color theme="0"/>
      <name val="Calibri"/>
      <family val="2"/>
    </font>
    <font>
      <sz val="10"/>
      <name val="Calibri"/>
      <family val="2"/>
    </font>
    <font>
      <b/>
      <sz val="13"/>
      <color rgb="FFFFFFFF"/>
      <name val="Calibri"/>
      <family val="2"/>
    </font>
    <font>
      <b/>
      <vertAlign val="superscript"/>
      <sz val="13"/>
      <color rgb="FFFFFFFF"/>
      <name val="Calibri"/>
      <family val="2"/>
    </font>
    <font>
      <sz val="10"/>
      <color rgb="FF000000"/>
      <name val="Calibri"/>
      <family val="2"/>
      <charset val="178"/>
      <scheme val="minor"/>
    </font>
    <font>
      <sz val="11"/>
      <color rgb="FFFFFFFF"/>
      <name val="Calibri"/>
    </font>
    <font>
      <sz val="10"/>
      <color theme="0"/>
      <name val="Calibri"/>
      <family val="2"/>
    </font>
  </fonts>
  <fills count="33">
    <fill>
      <patternFill patternType="none"/>
    </fill>
    <fill>
      <patternFill patternType="gray125"/>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
      <patternFill patternType="solid">
        <fgColor rgb="FFEEF7FD"/>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004B96"/>
        <bgColor indexed="64"/>
      </patternFill>
    </fill>
    <fill>
      <patternFill patternType="solid">
        <fgColor rgb="FF62B5E5"/>
        <bgColor indexed="64"/>
      </patternFill>
    </fill>
    <fill>
      <patternFill patternType="solid">
        <fgColor rgb="FFF2F2F2"/>
        <bgColor rgb="FF000000"/>
      </patternFill>
    </fill>
    <fill>
      <patternFill patternType="solid">
        <fgColor rgb="FF62B5E5"/>
        <bgColor rgb="FF000000"/>
      </patternFill>
    </fill>
    <fill>
      <patternFill patternType="solid">
        <fgColor rgb="FF014D96"/>
        <bgColor indexed="64"/>
      </patternFill>
    </fill>
  </fills>
  <borders count="49">
    <border>
      <left/>
      <right/>
      <top/>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bottom style="medium">
        <color rgb="FFFFFFFF"/>
      </bottom>
      <diagonal/>
    </border>
    <border>
      <left/>
      <right style="medium">
        <color rgb="FFFFFFFF"/>
      </right>
      <top/>
      <bottom/>
      <diagonal/>
    </border>
    <border>
      <left style="medium">
        <color rgb="FFFFFFFF"/>
      </left>
      <right/>
      <top/>
      <bottom/>
      <diagonal/>
    </border>
    <border>
      <left style="medium">
        <color rgb="FFFFFFFF"/>
      </left>
      <right/>
      <top/>
      <bottom style="medium">
        <color rgb="FFFFFFFF"/>
      </bottom>
      <diagonal/>
    </border>
    <border>
      <left/>
      <right style="medium">
        <color theme="0"/>
      </right>
      <top/>
      <bottom style="medium">
        <color theme="0"/>
      </bottom>
      <diagonal/>
    </border>
    <border>
      <left/>
      <right/>
      <top/>
      <bottom style="thin">
        <color theme="4"/>
      </bottom>
      <diagonal/>
    </border>
    <border>
      <left/>
      <right/>
      <top style="thin">
        <color theme="4"/>
      </top>
      <bottom/>
      <diagonal/>
    </border>
    <border>
      <left/>
      <right/>
      <top/>
      <bottom style="thin">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right style="medium">
        <color theme="0"/>
      </right>
      <top/>
      <bottom/>
      <diagonal/>
    </border>
    <border>
      <left style="medium">
        <color theme="0"/>
      </left>
      <right style="medium">
        <color theme="0"/>
      </right>
      <top/>
      <bottom/>
      <diagonal/>
    </border>
    <border>
      <left/>
      <right style="thin">
        <color theme="0"/>
      </right>
      <top/>
      <bottom style="thin">
        <color theme="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right/>
      <top/>
      <bottom style="thin">
        <color rgb="FF0069AA"/>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n">
        <color theme="0"/>
      </left>
      <right/>
      <top style="thick">
        <color theme="0"/>
      </top>
      <bottom/>
      <diagonal/>
    </border>
    <border>
      <left style="thick">
        <color theme="0"/>
      </left>
      <right/>
      <top style="thick">
        <color theme="0"/>
      </top>
      <bottom/>
      <diagonal/>
    </border>
    <border>
      <left style="thick">
        <color theme="0"/>
      </left>
      <right style="thin">
        <color theme="0"/>
      </right>
      <top style="thick">
        <color theme="0"/>
      </top>
      <bottom/>
      <diagonal/>
    </border>
    <border>
      <left style="thin">
        <color theme="0"/>
      </left>
      <right/>
      <top style="thick">
        <color theme="0"/>
      </top>
      <bottom style="thick">
        <color theme="0"/>
      </bottom>
      <diagonal/>
    </border>
    <border>
      <left style="thick">
        <color theme="0"/>
      </left>
      <right/>
      <top style="thick">
        <color theme="0"/>
      </top>
      <bottom style="thick">
        <color theme="0"/>
      </bottom>
      <diagonal/>
    </border>
    <border>
      <left/>
      <right/>
      <top/>
      <bottom style="thin">
        <color rgb="FF004B96"/>
      </bottom>
      <diagonal/>
    </border>
    <border>
      <left style="thick">
        <color theme="0"/>
      </left>
      <right style="thick">
        <color theme="0"/>
      </right>
      <top/>
      <bottom style="thick">
        <color theme="0"/>
      </bottom>
      <diagonal/>
    </border>
    <border>
      <left style="medium">
        <color theme="0"/>
      </left>
      <right style="medium">
        <color theme="0"/>
      </right>
      <top style="thin">
        <color theme="4" tint="0.39997558519241921"/>
      </top>
      <bottom style="medium">
        <color theme="0"/>
      </bottom>
      <diagonal/>
    </border>
    <border>
      <left style="thick">
        <color theme="0"/>
      </left>
      <right style="thick">
        <color theme="0"/>
      </right>
      <top style="thick">
        <color theme="0"/>
      </top>
      <bottom style="thin">
        <color theme="4" tint="0.39997558519241921"/>
      </bottom>
      <diagonal/>
    </border>
    <border>
      <left style="thin">
        <color theme="0"/>
      </left>
      <right/>
      <top style="thick">
        <color theme="0"/>
      </top>
      <bottom style="thin">
        <color theme="4" tint="0.39997558519241921"/>
      </bottom>
      <diagonal/>
    </border>
    <border>
      <left style="thin">
        <color theme="4" tint="0.39997558519241921"/>
      </left>
      <right/>
      <top style="thin">
        <color theme="4" tint="0.39997558519241921"/>
      </top>
      <bottom style="medium">
        <color theme="0"/>
      </bottom>
      <diagonal/>
    </border>
    <border>
      <left style="thick">
        <color theme="0"/>
      </left>
      <right style="thick">
        <color rgb="FFFFFFFF"/>
      </right>
      <top style="thick">
        <color rgb="FFFFFFFF"/>
      </top>
      <bottom style="thick">
        <color rgb="FFFFFFFF"/>
      </bottom>
      <diagonal/>
    </border>
    <border>
      <left style="thick">
        <color theme="0"/>
      </left>
      <right style="thick">
        <color rgb="FFFFFFFF"/>
      </right>
      <top style="thick">
        <color rgb="FFFFFFFF"/>
      </top>
      <bottom/>
      <diagonal/>
    </border>
    <border>
      <left style="thick">
        <color theme="0"/>
      </left>
      <right style="thick">
        <color theme="0"/>
      </right>
      <top/>
      <bottom/>
      <diagonal/>
    </border>
    <border>
      <left/>
      <right/>
      <top style="thick">
        <color theme="0"/>
      </top>
      <bottom/>
      <diagonal/>
    </border>
    <border>
      <left/>
      <right/>
      <top style="thick">
        <color theme="0"/>
      </top>
      <bottom style="thick">
        <color theme="0"/>
      </bottom>
      <diagonal/>
    </border>
    <border>
      <left style="thick">
        <color theme="0"/>
      </left>
      <right/>
      <top/>
      <bottom/>
      <diagonal/>
    </border>
    <border>
      <left style="thick">
        <color theme="0"/>
      </left>
      <right style="thin">
        <color theme="0"/>
      </right>
      <top/>
      <bottom/>
      <diagonal/>
    </border>
    <border>
      <left style="thin">
        <color theme="0"/>
      </left>
      <right/>
      <top/>
      <bottom/>
      <diagonal/>
    </border>
  </borders>
  <cellStyleXfs count="2179">
    <xf numFmtId="0" fontId="0" fillId="0" borderId="0"/>
    <xf numFmtId="9" fontId="22" fillId="0" borderId="0" applyFont="0" applyFill="0" applyBorder="0" applyAlignment="0" applyProtection="0"/>
    <xf numFmtId="0" fontId="25" fillId="0" borderId="0" applyNumberFormat="0" applyFill="0" applyBorder="0" applyAlignment="0" applyProtection="0"/>
    <xf numFmtId="165" fontId="22" fillId="0" borderId="0" applyFont="0" applyFill="0" applyBorder="0" applyAlignment="0" applyProtection="0"/>
    <xf numFmtId="164" fontId="22" fillId="0" borderId="0" applyFont="0" applyFill="0" applyBorder="0" applyAlignment="0" applyProtection="0"/>
    <xf numFmtId="0" fontId="21" fillId="0" borderId="0"/>
    <xf numFmtId="0" fontId="22" fillId="0" borderId="0"/>
    <xf numFmtId="165" fontId="22" fillId="0" borderId="0" applyFont="0" applyFill="0" applyBorder="0" applyAlignment="0" applyProtection="0"/>
    <xf numFmtId="9" fontId="22" fillId="0" borderId="0" applyFont="0" applyFill="0" applyBorder="0" applyAlignment="0" applyProtection="0"/>
    <xf numFmtId="164" fontId="21" fillId="0" borderId="0" applyFont="0" applyFill="0" applyBorder="0" applyAlignment="0" applyProtection="0"/>
    <xf numFmtId="0" fontId="22" fillId="0" borderId="0"/>
    <xf numFmtId="0" fontId="21" fillId="0" borderId="0"/>
    <xf numFmtId="0" fontId="21" fillId="0" borderId="0"/>
    <xf numFmtId="165" fontId="21" fillId="0" borderId="0" applyFont="0" applyFill="0" applyBorder="0" applyAlignment="0" applyProtection="0"/>
    <xf numFmtId="0" fontId="22" fillId="0" borderId="0"/>
    <xf numFmtId="165" fontId="22" fillId="0" borderId="0" applyFont="0" applyFill="0" applyBorder="0" applyAlignment="0" applyProtection="0"/>
    <xf numFmtId="164" fontId="21" fillId="0" borderId="0" applyFont="0" applyFill="0" applyBorder="0" applyAlignment="0" applyProtection="0"/>
    <xf numFmtId="0" fontId="22" fillId="0" borderId="0"/>
    <xf numFmtId="164" fontId="22" fillId="0" borderId="0" applyFont="0" applyFill="0" applyBorder="0" applyAlignment="0" applyProtection="0"/>
    <xf numFmtId="9" fontId="22" fillId="0" borderId="0" applyFont="0" applyFill="0" applyBorder="0" applyAlignment="0" applyProtection="0"/>
    <xf numFmtId="0" fontId="21" fillId="0" borderId="0"/>
    <xf numFmtId="0" fontId="21" fillId="0" borderId="0"/>
    <xf numFmtId="9" fontId="21" fillId="0" borderId="0" applyFont="0" applyFill="0" applyBorder="0" applyAlignment="0" applyProtection="0"/>
    <xf numFmtId="165" fontId="21" fillId="0" borderId="0" applyFont="0" applyFill="0" applyBorder="0" applyAlignment="0" applyProtection="0"/>
    <xf numFmtId="9" fontId="21" fillId="0" borderId="0" applyFont="0" applyFill="0" applyBorder="0" applyAlignment="0" applyProtection="0"/>
    <xf numFmtId="0" fontId="32" fillId="6" borderId="0" applyNumberFormat="0" applyBorder="0" applyAlignment="0" applyProtection="0"/>
    <xf numFmtId="0" fontId="32" fillId="7" borderId="0" applyNumberFormat="0" applyBorder="0" applyAlignment="0" applyProtection="0"/>
    <xf numFmtId="0" fontId="22" fillId="0" borderId="0"/>
    <xf numFmtId="0" fontId="32" fillId="6" borderId="0" applyNumberFormat="0" applyBorder="0" applyAlignment="0" applyProtection="0"/>
    <xf numFmtId="0" fontId="33" fillId="7" borderId="0" applyNumberFormat="0" applyBorder="0" applyAlignment="0" applyProtection="0"/>
    <xf numFmtId="0" fontId="32" fillId="7" borderId="0" applyNumberFormat="0" applyBorder="0" applyAlignment="0" applyProtection="0"/>
    <xf numFmtId="0" fontId="33" fillId="6" borderId="0" applyNumberFormat="0" applyBorder="0" applyAlignment="0" applyProtection="0"/>
    <xf numFmtId="0" fontId="33" fillId="7" borderId="0" applyNumberFormat="0" applyBorder="0" applyAlignment="0" applyProtection="0"/>
    <xf numFmtId="0" fontId="33" fillId="6" borderId="0" applyNumberFormat="0" applyBorder="0" applyAlignment="0" applyProtection="0"/>
    <xf numFmtId="0" fontId="22" fillId="0" borderId="0"/>
    <xf numFmtId="0" fontId="33" fillId="6" borderId="0" applyNumberFormat="0" applyBorder="0" applyAlignment="0" applyProtection="0"/>
    <xf numFmtId="0" fontId="33" fillId="7"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6" fillId="24" borderId="16" applyNumberFormat="0" applyAlignment="0" applyProtection="0"/>
    <xf numFmtId="0" fontId="36" fillId="24" borderId="16" applyNumberFormat="0" applyAlignment="0" applyProtection="0"/>
    <xf numFmtId="0" fontId="36" fillId="24" borderId="16" applyNumberFormat="0" applyAlignment="0" applyProtection="0"/>
    <xf numFmtId="0" fontId="36" fillId="24" borderId="16" applyNumberFormat="0" applyAlignment="0" applyProtection="0"/>
    <xf numFmtId="0" fontId="36" fillId="24" borderId="16" applyNumberFormat="0" applyAlignment="0" applyProtection="0"/>
    <xf numFmtId="0" fontId="37" fillId="25" borderId="17" applyNumberFormat="0" applyAlignment="0" applyProtection="0"/>
    <xf numFmtId="0" fontId="37" fillId="25" borderId="17" applyNumberFormat="0" applyAlignment="0" applyProtection="0"/>
    <xf numFmtId="0" fontId="37" fillId="25" borderId="17" applyNumberFormat="0" applyAlignment="0" applyProtection="0"/>
    <xf numFmtId="0" fontId="37" fillId="25" borderId="17" applyNumberFormat="0" applyAlignment="0" applyProtection="0"/>
    <xf numFmtId="0" fontId="37" fillId="25" borderId="17" applyNumberFormat="0" applyAlignment="0" applyProtection="0"/>
    <xf numFmtId="165" fontId="31" fillId="0" borderId="0" applyFont="0" applyFill="0" applyBorder="0" applyAlignment="0" applyProtection="0"/>
    <xf numFmtId="164" fontId="33"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21" fillId="0" borderId="0" applyFont="0" applyFill="0" applyBorder="0" applyAlignment="0" applyProtection="0"/>
    <xf numFmtId="164" fontId="31" fillId="0" borderId="0" applyFont="0" applyFill="0" applyBorder="0" applyAlignment="0" applyProtection="0"/>
    <xf numFmtId="165" fontId="31" fillId="0" borderId="0" applyFont="0" applyFill="0" applyBorder="0" applyAlignment="0" applyProtection="0"/>
    <xf numFmtId="164" fontId="31" fillId="0" borderId="0" applyFont="0" applyFill="0" applyBorder="0" applyAlignment="0" applyProtection="0"/>
    <xf numFmtId="165" fontId="31" fillId="0" borderId="0" applyFont="0" applyFill="0" applyBorder="0" applyAlignment="0" applyProtection="0"/>
    <xf numFmtId="164" fontId="31" fillId="0" borderId="0" applyFont="0" applyFill="0" applyBorder="0" applyAlignment="0" applyProtection="0"/>
    <xf numFmtId="38" fontId="38" fillId="0" borderId="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2" fillId="0" borderId="19" applyNumberFormat="0" applyFill="0" applyAlignment="0" applyProtection="0"/>
    <xf numFmtId="0" fontId="42" fillId="0" borderId="19" applyNumberFormat="0" applyFill="0" applyAlignment="0" applyProtection="0"/>
    <xf numFmtId="0" fontId="42" fillId="0" borderId="19" applyNumberFormat="0" applyFill="0" applyAlignment="0" applyProtection="0"/>
    <xf numFmtId="0" fontId="42" fillId="0" borderId="19" applyNumberFormat="0" applyFill="0" applyAlignment="0" applyProtection="0"/>
    <xf numFmtId="0" fontId="42" fillId="0" borderId="19" applyNumberFormat="0" applyFill="0" applyAlignment="0" applyProtection="0"/>
    <xf numFmtId="0" fontId="43" fillId="0" borderId="20" applyNumberFormat="0" applyFill="0" applyAlignment="0" applyProtection="0"/>
    <xf numFmtId="0" fontId="43" fillId="0" borderId="20" applyNumberFormat="0" applyFill="0" applyAlignment="0" applyProtection="0"/>
    <xf numFmtId="0" fontId="43" fillId="0" borderId="20" applyNumberFormat="0" applyFill="0" applyAlignment="0" applyProtection="0"/>
    <xf numFmtId="0" fontId="43" fillId="0" borderId="20" applyNumberFormat="0" applyFill="0" applyAlignment="0" applyProtection="0"/>
    <xf numFmtId="0" fontId="43" fillId="0" borderId="20" applyNumberFormat="0" applyFill="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4" fillId="11" borderId="16" applyNumberFormat="0" applyAlignment="0" applyProtection="0"/>
    <xf numFmtId="0" fontId="44" fillId="11" borderId="16" applyNumberFormat="0" applyAlignment="0" applyProtection="0"/>
    <xf numFmtId="0" fontId="44" fillId="11" borderId="16" applyNumberFormat="0" applyAlignment="0" applyProtection="0"/>
    <xf numFmtId="0" fontId="44" fillId="11" borderId="16" applyNumberFormat="0" applyAlignment="0" applyProtection="0"/>
    <xf numFmtId="0" fontId="44" fillId="11" borderId="16" applyNumberFormat="0" applyAlignment="0" applyProtection="0"/>
    <xf numFmtId="0" fontId="45" fillId="0" borderId="21" applyNumberFormat="0" applyFill="0" applyAlignment="0" applyProtection="0"/>
    <xf numFmtId="0" fontId="45" fillId="0" borderId="21" applyNumberFormat="0" applyFill="0" applyAlignment="0" applyProtection="0"/>
    <xf numFmtId="0" fontId="45" fillId="0" borderId="21" applyNumberFormat="0" applyFill="0" applyAlignment="0" applyProtection="0"/>
    <xf numFmtId="0" fontId="45" fillId="0" borderId="21" applyNumberFormat="0" applyFill="0" applyAlignment="0" applyProtection="0"/>
    <xf numFmtId="0" fontId="45" fillId="0" borderId="21" applyNumberFormat="0" applyFill="0" applyAlignment="0" applyProtection="0"/>
    <xf numFmtId="166" fontId="31" fillId="0" borderId="0" applyFont="0" applyFill="0" applyBorder="0" applyAlignment="0" applyProtection="0"/>
    <xf numFmtId="167" fontId="31" fillId="0" borderId="0" applyFont="0" applyFill="0" applyBorder="0" applyAlignment="0" applyProtection="0"/>
    <xf numFmtId="168" fontId="31" fillId="0" borderId="0" applyFont="0" applyFill="0" applyBorder="0" applyAlignment="0" applyProtection="0"/>
    <xf numFmtId="169" fontId="31" fillId="0" borderId="0" applyFont="0" applyFill="0" applyBorder="0" applyAlignment="0" applyProtection="0"/>
    <xf numFmtId="0" fontId="46" fillId="26" borderId="0" applyNumberFormat="0" applyBorder="0" applyAlignment="0" applyProtection="0"/>
    <xf numFmtId="0" fontId="46" fillId="26" borderId="0" applyNumberFormat="0" applyBorder="0" applyAlignment="0" applyProtection="0"/>
    <xf numFmtId="0" fontId="46" fillId="26" borderId="0" applyNumberFormat="0" applyBorder="0" applyAlignment="0" applyProtection="0"/>
    <xf numFmtId="0" fontId="46" fillId="26" borderId="0" applyNumberFormat="0" applyBorder="0" applyAlignment="0" applyProtection="0"/>
    <xf numFmtId="0" fontId="46" fillId="26" borderId="0" applyNumberFormat="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2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22" fillId="0" borderId="0"/>
    <xf numFmtId="0" fontId="22" fillId="0" borderId="0"/>
    <xf numFmtId="0" fontId="22" fillId="0" borderId="0"/>
    <xf numFmtId="0" fontId="31" fillId="0" borderId="0"/>
    <xf numFmtId="0" fontId="22" fillId="0" borderId="0"/>
    <xf numFmtId="0" fontId="31" fillId="0" borderId="0"/>
    <xf numFmtId="0" fontId="21" fillId="0" borderId="0"/>
    <xf numFmtId="0" fontId="21" fillId="0" borderId="0"/>
    <xf numFmtId="0" fontId="31" fillId="0" borderId="0"/>
    <xf numFmtId="0" fontId="21" fillId="0" borderId="0"/>
    <xf numFmtId="0" fontId="31" fillId="0" borderId="0"/>
    <xf numFmtId="0" fontId="31" fillId="0" borderId="0"/>
    <xf numFmtId="0" fontId="31" fillId="0" borderId="0"/>
    <xf numFmtId="0" fontId="31" fillId="0" borderId="0"/>
    <xf numFmtId="0" fontId="21" fillId="0" borderId="0"/>
    <xf numFmtId="0" fontId="31" fillId="0" borderId="0"/>
    <xf numFmtId="0" fontId="31" fillId="0" borderId="0"/>
    <xf numFmtId="0" fontId="22" fillId="0" borderId="0"/>
    <xf numFmtId="0" fontId="22" fillId="0" borderId="0"/>
    <xf numFmtId="0" fontId="22" fillId="0" borderId="0"/>
    <xf numFmtId="0" fontId="31" fillId="0" borderId="0"/>
    <xf numFmtId="0" fontId="31" fillId="0" borderId="0"/>
    <xf numFmtId="0" fontId="22" fillId="0" borderId="0"/>
    <xf numFmtId="0" fontId="22" fillId="0" borderId="0"/>
    <xf numFmtId="0" fontId="22" fillId="0" borderId="0"/>
    <xf numFmtId="0" fontId="22" fillId="0" borderId="0"/>
    <xf numFmtId="0" fontId="22" fillId="0" borderId="0"/>
    <xf numFmtId="0" fontId="31" fillId="0" borderId="0"/>
    <xf numFmtId="0" fontId="22" fillId="0" borderId="0"/>
    <xf numFmtId="0" fontId="22" fillId="0" borderId="0"/>
    <xf numFmtId="0" fontId="22" fillId="0" borderId="0"/>
    <xf numFmtId="0" fontId="31" fillId="0" borderId="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31" fillId="27" borderId="22" applyNumberFormat="0" applyFont="0" applyAlignment="0" applyProtection="0"/>
    <xf numFmtId="0" fontId="47" fillId="24" borderId="23" applyNumberFormat="0" applyAlignment="0" applyProtection="0"/>
    <xf numFmtId="0" fontId="47" fillId="24" borderId="23" applyNumberFormat="0" applyAlignment="0" applyProtection="0"/>
    <xf numFmtId="0" fontId="47" fillId="24" borderId="23" applyNumberFormat="0" applyAlignment="0" applyProtection="0"/>
    <xf numFmtId="0" fontId="47" fillId="24" borderId="23" applyNumberFormat="0" applyAlignment="0" applyProtection="0"/>
    <xf numFmtId="0" fontId="47" fillId="24" borderId="23" applyNumberFormat="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0" fillId="0" borderId="24" applyNumberFormat="0" applyFill="0" applyAlignment="0" applyProtection="0"/>
    <xf numFmtId="0" fontId="50" fillId="0" borderId="24" applyNumberFormat="0" applyFill="0" applyAlignment="0" applyProtection="0"/>
    <xf numFmtId="0" fontId="50" fillId="0" borderId="24" applyNumberFormat="0" applyFill="0" applyAlignment="0" applyProtection="0"/>
    <xf numFmtId="0" fontId="50" fillId="0" borderId="24" applyNumberFormat="0" applyFill="0" applyAlignment="0" applyProtection="0"/>
    <xf numFmtId="0" fontId="50" fillId="0" borderId="24" applyNumberFormat="0" applyFill="0" applyAlignment="0" applyProtection="0"/>
    <xf numFmtId="170" fontId="31" fillId="0" borderId="0" applyFont="0" applyFill="0" applyBorder="0" applyAlignment="0" applyProtection="0"/>
    <xf numFmtId="171" fontId="31" fillId="0" borderId="0" applyFon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22" fillId="0" borderId="0"/>
    <xf numFmtId="9" fontId="22" fillId="0" borderId="0" applyFont="0" applyFill="0" applyBorder="0" applyAlignment="0" applyProtection="0"/>
    <xf numFmtId="165" fontId="22" fillId="0" borderId="0" applyFont="0" applyFill="0" applyBorder="0" applyAlignment="0" applyProtection="0"/>
    <xf numFmtId="0" fontId="22" fillId="0" borderId="0"/>
    <xf numFmtId="9" fontId="22" fillId="0" borderId="0" applyFont="0" applyFill="0" applyBorder="0" applyAlignment="0" applyProtection="0"/>
    <xf numFmtId="0" fontId="22" fillId="0" borderId="0"/>
    <xf numFmtId="0" fontId="22" fillId="0" borderId="0"/>
    <xf numFmtId="165" fontId="22" fillId="0" borderId="0" applyFon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0" fontId="20" fillId="0" borderId="0"/>
    <xf numFmtId="164" fontId="20" fillId="0" borderId="0" applyFont="0" applyFill="0" applyBorder="0" applyAlignment="0" applyProtection="0"/>
    <xf numFmtId="0" fontId="20" fillId="0" borderId="0"/>
    <xf numFmtId="0" fontId="20" fillId="0" borderId="0"/>
    <xf numFmtId="165" fontId="20" fillId="0" borderId="0" applyFont="0" applyFill="0" applyBorder="0" applyAlignment="0" applyProtection="0"/>
    <xf numFmtId="164" fontId="20" fillId="0" borderId="0" applyFont="0" applyFill="0" applyBorder="0" applyAlignment="0" applyProtection="0"/>
    <xf numFmtId="0" fontId="20" fillId="0" borderId="0"/>
    <xf numFmtId="0" fontId="20" fillId="0" borderId="0"/>
    <xf numFmtId="9" fontId="20" fillId="0" borderId="0" applyFont="0" applyFill="0" applyBorder="0" applyAlignment="0" applyProtection="0"/>
    <xf numFmtId="165" fontId="20" fillId="0" borderId="0" applyFont="0" applyFill="0" applyBorder="0" applyAlignment="0" applyProtection="0"/>
    <xf numFmtId="9" fontId="20" fillId="0" borderId="0" applyFont="0" applyFill="0" applyBorder="0" applyAlignment="0" applyProtection="0"/>
    <xf numFmtId="16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19" fillId="0" borderId="0"/>
    <xf numFmtId="164" fontId="19" fillId="0" borderId="0" applyFont="0" applyFill="0" applyBorder="0" applyAlignment="0" applyProtection="0"/>
    <xf numFmtId="0" fontId="18" fillId="0" borderId="0"/>
    <xf numFmtId="164" fontId="18" fillId="0" borderId="0" applyFont="0" applyFill="0" applyBorder="0" applyAlignment="0" applyProtection="0"/>
    <xf numFmtId="165" fontId="18" fillId="0" borderId="0" applyFont="0" applyFill="0" applyBorder="0" applyAlignment="0" applyProtection="0"/>
    <xf numFmtId="0" fontId="17" fillId="0" borderId="0"/>
    <xf numFmtId="164" fontId="22" fillId="0" borderId="0" applyFont="0" applyFill="0" applyBorder="0" applyAlignment="0" applyProtection="0"/>
    <xf numFmtId="0" fontId="17" fillId="0" borderId="0"/>
    <xf numFmtId="164" fontId="17" fillId="0" borderId="0" applyFont="0" applyFill="0" applyBorder="0" applyAlignment="0" applyProtection="0"/>
    <xf numFmtId="0" fontId="17" fillId="0" borderId="0"/>
    <xf numFmtId="0" fontId="17" fillId="0" borderId="0"/>
    <xf numFmtId="165" fontId="17" fillId="0" borderId="0" applyFont="0" applyFill="0" applyBorder="0" applyAlignment="0" applyProtection="0"/>
    <xf numFmtId="164" fontId="17" fillId="0" borderId="0" applyFont="0" applyFill="0" applyBorder="0" applyAlignment="0" applyProtection="0"/>
    <xf numFmtId="0" fontId="17" fillId="0" borderId="0"/>
    <xf numFmtId="0" fontId="17" fillId="0" borderId="0"/>
    <xf numFmtId="9" fontId="17" fillId="0" borderId="0" applyFont="0" applyFill="0" applyBorder="0" applyAlignment="0" applyProtection="0"/>
    <xf numFmtId="165" fontId="17" fillId="0" borderId="0" applyFont="0" applyFill="0" applyBorder="0" applyAlignment="0" applyProtection="0"/>
    <xf numFmtId="9" fontId="17" fillId="0" borderId="0" applyFont="0" applyFill="0" applyBorder="0" applyAlignment="0" applyProtection="0"/>
    <xf numFmtId="164"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164" fontId="17" fillId="0" borderId="0" applyFont="0" applyFill="0" applyBorder="0" applyAlignment="0" applyProtection="0"/>
    <xf numFmtId="0" fontId="17" fillId="0" borderId="0"/>
    <xf numFmtId="0" fontId="17" fillId="0" borderId="0"/>
    <xf numFmtId="165" fontId="17" fillId="0" borderId="0" applyFont="0" applyFill="0" applyBorder="0" applyAlignment="0" applyProtection="0"/>
    <xf numFmtId="164" fontId="17" fillId="0" borderId="0" applyFont="0" applyFill="0" applyBorder="0" applyAlignment="0" applyProtection="0"/>
    <xf numFmtId="0" fontId="17" fillId="0" borderId="0"/>
    <xf numFmtId="0" fontId="17" fillId="0" borderId="0"/>
    <xf numFmtId="9" fontId="17" fillId="0" borderId="0" applyFont="0" applyFill="0" applyBorder="0" applyAlignment="0" applyProtection="0"/>
    <xf numFmtId="165" fontId="17" fillId="0" borderId="0" applyFont="0" applyFill="0" applyBorder="0" applyAlignment="0" applyProtection="0"/>
    <xf numFmtId="9" fontId="17" fillId="0" borderId="0" applyFont="0" applyFill="0" applyBorder="0" applyAlignment="0" applyProtection="0"/>
    <xf numFmtId="164"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164" fontId="17" fillId="0" borderId="0" applyFont="0" applyFill="0" applyBorder="0" applyAlignment="0" applyProtection="0"/>
    <xf numFmtId="0" fontId="17" fillId="0" borderId="0"/>
    <xf numFmtId="164" fontId="17" fillId="0" borderId="0" applyFont="0" applyFill="0" applyBorder="0" applyAlignment="0" applyProtection="0"/>
    <xf numFmtId="165" fontId="17" fillId="0" borderId="0" applyFont="0" applyFill="0" applyBorder="0" applyAlignment="0" applyProtection="0"/>
    <xf numFmtId="0" fontId="16" fillId="0" borderId="0"/>
    <xf numFmtId="0" fontId="16" fillId="0" borderId="0"/>
    <xf numFmtId="0" fontId="16" fillId="0" borderId="0"/>
    <xf numFmtId="165" fontId="16" fillId="0" borderId="0" applyFont="0" applyFill="0" applyBorder="0" applyAlignment="0" applyProtection="0"/>
    <xf numFmtId="164"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165" fontId="16" fillId="0" borderId="0" applyFont="0" applyFill="0" applyBorder="0" applyAlignment="0" applyProtection="0"/>
    <xf numFmtId="9" fontId="16" fillId="0" borderId="0" applyFont="0" applyFill="0" applyBorder="0" applyAlignment="0" applyProtection="0"/>
    <xf numFmtId="0" fontId="15" fillId="0" borderId="0"/>
    <xf numFmtId="0" fontId="15" fillId="0" borderId="0"/>
    <xf numFmtId="0" fontId="15" fillId="0" borderId="0"/>
    <xf numFmtId="165" fontId="15" fillId="0" borderId="0" applyFont="0" applyFill="0" applyBorder="0" applyAlignment="0" applyProtection="0"/>
    <xf numFmtId="164"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165" fontId="15" fillId="0" borderId="0" applyFont="0" applyFill="0" applyBorder="0" applyAlignment="0" applyProtection="0"/>
    <xf numFmtId="9" fontId="15" fillId="0" borderId="0" applyFont="0" applyFill="0" applyBorder="0" applyAlignment="0" applyProtection="0"/>
    <xf numFmtId="0" fontId="14" fillId="0" borderId="0"/>
    <xf numFmtId="0" fontId="14" fillId="0" borderId="0"/>
    <xf numFmtId="0" fontId="14" fillId="0" borderId="0"/>
    <xf numFmtId="9"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165" fontId="22" fillId="0" borderId="0" applyFont="0" applyFill="0" applyBorder="0" applyAlignment="0" applyProtection="0"/>
    <xf numFmtId="9" fontId="22" fillId="0" borderId="0" applyFont="0" applyFill="0" applyBorder="0" applyAlignment="0" applyProtection="0"/>
    <xf numFmtId="164" fontId="14" fillId="0" borderId="0" applyFont="0" applyFill="0" applyBorder="0" applyAlignment="0" applyProtection="0"/>
    <xf numFmtId="0" fontId="22" fillId="0" borderId="0"/>
    <xf numFmtId="0" fontId="14" fillId="0" borderId="0"/>
    <xf numFmtId="0" fontId="14" fillId="0" borderId="0"/>
    <xf numFmtId="165" fontId="14" fillId="0" borderId="0" applyFont="0" applyFill="0" applyBorder="0" applyAlignment="0" applyProtection="0"/>
    <xf numFmtId="164" fontId="14" fillId="0" borderId="0" applyFont="0" applyFill="0" applyBorder="0" applyAlignment="0" applyProtection="0"/>
    <xf numFmtId="9" fontId="22"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164" fontId="14" fillId="0" borderId="0" applyFont="0" applyFill="0" applyBorder="0" applyAlignment="0" applyProtection="0"/>
    <xf numFmtId="0" fontId="14" fillId="0" borderId="0"/>
    <xf numFmtId="0" fontId="14" fillId="0" borderId="0"/>
    <xf numFmtId="165"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164" fontId="14" fillId="0" borderId="0" applyFont="0" applyFill="0" applyBorder="0" applyAlignment="0" applyProtection="0"/>
    <xf numFmtId="0" fontId="14" fillId="0" borderId="0"/>
    <xf numFmtId="164" fontId="14" fillId="0" borderId="0" applyFont="0" applyFill="0" applyBorder="0" applyAlignment="0" applyProtection="0"/>
    <xf numFmtId="165" fontId="14" fillId="0" borderId="0" applyFont="0" applyFill="0" applyBorder="0" applyAlignment="0" applyProtection="0"/>
    <xf numFmtId="0" fontId="14" fillId="0" borderId="0"/>
    <xf numFmtId="0" fontId="14" fillId="0" borderId="0"/>
    <xf numFmtId="164" fontId="14" fillId="0" borderId="0" applyFont="0" applyFill="0" applyBorder="0" applyAlignment="0" applyProtection="0"/>
    <xf numFmtId="0" fontId="14" fillId="0" borderId="0"/>
    <xf numFmtId="0" fontId="14" fillId="0" borderId="0"/>
    <xf numFmtId="165"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164" fontId="14" fillId="0" borderId="0" applyFont="0" applyFill="0" applyBorder="0" applyAlignment="0" applyProtection="0"/>
    <xf numFmtId="0" fontId="14" fillId="0" borderId="0"/>
    <xf numFmtId="0" fontId="14" fillId="0" borderId="0"/>
    <xf numFmtId="165"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164" fontId="14" fillId="0" borderId="0" applyFont="0" applyFill="0" applyBorder="0" applyAlignment="0" applyProtection="0"/>
    <xf numFmtId="0" fontId="14" fillId="0" borderId="0"/>
    <xf numFmtId="164" fontId="14" fillId="0" borderId="0" applyFont="0" applyFill="0" applyBorder="0" applyAlignment="0" applyProtection="0"/>
    <xf numFmtId="165" fontId="14" fillId="0" borderId="0" applyFont="0" applyFill="0" applyBorder="0" applyAlignment="0" applyProtection="0"/>
    <xf numFmtId="0" fontId="14" fillId="0" borderId="0"/>
    <xf numFmtId="0" fontId="14" fillId="0" borderId="0"/>
    <xf numFmtId="0" fontId="14" fillId="0" borderId="0"/>
    <xf numFmtId="165"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165"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0" fontId="13" fillId="0" borderId="0"/>
    <xf numFmtId="164" fontId="13" fillId="0" borderId="0" applyFont="0" applyFill="0" applyBorder="0" applyAlignment="0" applyProtection="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4" fontId="13" fillId="0" borderId="0" applyFont="0" applyFill="0" applyBorder="0" applyAlignment="0" applyProtection="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4" fontId="13" fillId="0" borderId="0" applyFont="0" applyFill="0" applyBorder="0" applyAlignment="0" applyProtection="0"/>
    <xf numFmtId="0" fontId="13" fillId="0" borderId="0"/>
    <xf numFmtId="164"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164" fontId="13" fillId="0" borderId="0" applyFont="0" applyFill="0" applyBorder="0" applyAlignment="0" applyProtection="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4" fontId="13" fillId="0" borderId="0" applyFont="0" applyFill="0" applyBorder="0" applyAlignment="0" applyProtection="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4" fontId="13" fillId="0" borderId="0" applyFont="0" applyFill="0" applyBorder="0" applyAlignment="0" applyProtection="0"/>
    <xf numFmtId="0" fontId="13" fillId="0" borderId="0"/>
    <xf numFmtId="164"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4" fontId="13" fillId="0" borderId="0" applyFont="0" applyFill="0" applyBorder="0" applyAlignment="0" applyProtection="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4" fontId="13" fillId="0" borderId="0" applyFont="0" applyFill="0" applyBorder="0" applyAlignment="0" applyProtection="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4" fontId="13" fillId="0" borderId="0" applyFont="0" applyFill="0" applyBorder="0" applyAlignment="0" applyProtection="0"/>
    <xf numFmtId="0" fontId="13" fillId="0" borderId="0"/>
    <xf numFmtId="164"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164" fontId="13" fillId="0" borderId="0" applyFont="0" applyFill="0" applyBorder="0" applyAlignment="0" applyProtection="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4" fontId="13" fillId="0" borderId="0" applyFont="0" applyFill="0" applyBorder="0" applyAlignment="0" applyProtection="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4" fontId="13" fillId="0" borderId="0" applyFont="0" applyFill="0" applyBorder="0" applyAlignment="0" applyProtection="0"/>
    <xf numFmtId="0" fontId="13" fillId="0" borderId="0"/>
    <xf numFmtId="164"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0" fontId="13" fillId="0" borderId="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5" fontId="22" fillId="0" borderId="0" applyFont="0" applyFill="0" applyBorder="0" applyAlignment="0" applyProtection="0"/>
    <xf numFmtId="0" fontId="12" fillId="0" borderId="0"/>
    <xf numFmtId="165" fontId="2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5" fontId="22" fillId="0" borderId="0" applyFont="0" applyFill="0" applyBorder="0" applyAlignment="0" applyProtection="0"/>
    <xf numFmtId="165" fontId="12" fillId="0" borderId="0" applyFont="0" applyFill="0" applyBorder="0" applyAlignment="0" applyProtection="0"/>
    <xf numFmtId="165" fontId="2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31" fillId="0" borderId="0" applyFont="0" applyFill="0" applyBorder="0" applyAlignment="0" applyProtection="0"/>
    <xf numFmtId="165" fontId="33"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165" fontId="12"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165" fontId="22" fillId="0" borderId="0" applyFont="0" applyFill="0" applyBorder="0" applyAlignment="0" applyProtection="0"/>
    <xf numFmtId="165" fontId="22" fillId="0" borderId="0" applyFont="0" applyFill="0" applyBorder="0" applyAlignment="0" applyProtection="0"/>
    <xf numFmtId="0" fontId="12" fillId="0" borderId="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ont="0" applyFill="0" applyBorder="0" applyAlignment="0" applyProtection="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165" fontId="22" fillId="0" borderId="0" applyFont="0" applyFill="0" applyBorder="0" applyAlignment="0" applyProtection="0"/>
    <xf numFmtId="0" fontId="12" fillId="0" borderId="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ont="0" applyFill="0" applyBorder="0" applyAlignment="0" applyProtection="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2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ont="0" applyFill="0" applyBorder="0" applyAlignment="0" applyProtection="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ont="0" applyFill="0" applyBorder="0" applyAlignment="0" applyProtection="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0" fontId="12" fillId="0" borderId="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ont="0" applyFill="0" applyBorder="0" applyAlignment="0" applyProtection="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ont="0" applyFill="0" applyBorder="0" applyAlignment="0" applyProtection="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ont="0" applyFill="0" applyBorder="0" applyAlignment="0" applyProtection="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ont="0" applyFill="0" applyBorder="0" applyAlignment="0" applyProtection="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0" fontId="22" fillId="0" borderId="0"/>
    <xf numFmtId="165" fontId="22" fillId="0" borderId="0" applyFont="0" applyFill="0" applyBorder="0" applyAlignment="0" applyProtection="0"/>
    <xf numFmtId="0" fontId="11" fillId="0" borderId="0"/>
    <xf numFmtId="165" fontId="22" fillId="0" borderId="0" applyFont="0" applyFill="0" applyBorder="0" applyAlignment="0" applyProtection="0"/>
    <xf numFmtId="0" fontId="11" fillId="0" borderId="0"/>
    <xf numFmtId="165" fontId="22"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5" fontId="22"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5" fontId="31" fillId="0" borderId="0" applyFont="0" applyFill="0" applyBorder="0" applyAlignment="0" applyProtection="0"/>
    <xf numFmtId="165" fontId="11"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165" fontId="22" fillId="0" borderId="0" applyFont="0" applyFill="0" applyBorder="0" applyAlignment="0" applyProtection="0"/>
    <xf numFmtId="165" fontId="22" fillId="0" borderId="0" applyFont="0" applyFill="0" applyBorder="0" applyAlignment="0" applyProtection="0"/>
    <xf numFmtId="0" fontId="11" fillId="0" borderId="0"/>
    <xf numFmtId="165"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165" fontId="11" fillId="0" borderId="0" applyFont="0" applyFill="0" applyBorder="0" applyAlignment="0" applyProtection="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164" fontId="10" fillId="0" borderId="0" applyFont="0" applyFill="0" applyBorder="0" applyAlignment="0" applyProtection="0"/>
    <xf numFmtId="0" fontId="10" fillId="0" borderId="0"/>
    <xf numFmtId="0" fontId="7" fillId="0" borderId="0"/>
    <xf numFmtId="0" fontId="6" fillId="0" borderId="0"/>
    <xf numFmtId="0" fontId="4" fillId="0" borderId="0"/>
    <xf numFmtId="164" fontId="4" fillId="0" borderId="0" applyFont="0" applyFill="0" applyBorder="0" applyAlignment="0" applyProtection="0"/>
    <xf numFmtId="0" fontId="3" fillId="0" borderId="0"/>
    <xf numFmtId="43" fontId="2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5" fontId="1" fillId="0" borderId="0" applyFont="0" applyFill="0" applyBorder="0" applyAlignment="0" applyProtection="0"/>
    <xf numFmtId="0" fontId="1" fillId="0" borderId="0"/>
    <xf numFmtId="43" fontId="2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cellStyleXfs>
  <cellXfs count="210">
    <xf numFmtId="0" fontId="0" fillId="0" borderId="0" xfId="0"/>
    <xf numFmtId="0" fontId="24" fillId="0" borderId="0" xfId="0" applyFont="1" applyAlignment="1">
      <alignment vertical="center" readingOrder="2"/>
    </xf>
    <xf numFmtId="0" fontId="27" fillId="0" borderId="0" xfId="2" applyFont="1" applyAlignment="1">
      <alignment vertical="center"/>
    </xf>
    <xf numFmtId="0" fontId="26" fillId="0" borderId="0" xfId="2" applyFont="1" applyFill="1" applyAlignment="1">
      <alignment vertical="center"/>
    </xf>
    <xf numFmtId="0" fontId="27" fillId="0" borderId="0" xfId="2" applyFont="1" applyFill="1" applyAlignment="1">
      <alignment vertical="center"/>
    </xf>
    <xf numFmtId="3" fontId="23" fillId="0" borderId="15" xfId="0" applyNumberFormat="1" applyFont="1" applyBorder="1" applyAlignment="1">
      <alignment vertical="center" wrapText="1" readingOrder="2"/>
    </xf>
    <xf numFmtId="3" fontId="0" fillId="0" borderId="0" xfId="0" applyNumberFormat="1"/>
    <xf numFmtId="0" fontId="29" fillId="0" borderId="0" xfId="0" applyFont="1" applyAlignment="1">
      <alignment horizontal="right" vertical="center" readingOrder="2"/>
    </xf>
    <xf numFmtId="0" fontId="53" fillId="0" borderId="0" xfId="0" applyFont="1" applyAlignment="1">
      <alignment vertical="center" readingOrder="2"/>
    </xf>
    <xf numFmtId="0" fontId="29" fillId="0" borderId="0" xfId="0" applyFont="1" applyAlignment="1">
      <alignment horizontal="left" vertical="center" readingOrder="1"/>
    </xf>
    <xf numFmtId="0" fontId="0" fillId="0" borderId="0" xfId="0" applyAlignment="1">
      <alignment horizontal="right"/>
    </xf>
    <xf numFmtId="0" fontId="30" fillId="0" borderId="0" xfId="0" applyFont="1" applyAlignment="1">
      <alignment horizontal="center" vertical="center" wrapText="1" readingOrder="2"/>
    </xf>
    <xf numFmtId="0" fontId="52" fillId="0" borderId="0" xfId="0" applyFont="1" applyAlignment="1">
      <alignment horizontal="left"/>
    </xf>
    <xf numFmtId="0" fontId="58" fillId="0" borderId="0" xfId="0" applyFont="1" applyAlignment="1">
      <alignment horizontal="left" vertical="center" readingOrder="1"/>
    </xf>
    <xf numFmtId="0" fontId="60" fillId="0" borderId="0" xfId="0" applyFont="1" applyAlignment="1">
      <alignment horizontal="right" vertical="center" readingOrder="2"/>
    </xf>
    <xf numFmtId="0" fontId="0" fillId="0" borderId="0" xfId="0" applyAlignment="1">
      <alignment vertical="center" wrapText="1"/>
    </xf>
    <xf numFmtId="0" fontId="30" fillId="0" borderId="0" xfId="0" applyFont="1" applyAlignment="1">
      <alignment vertical="center" wrapText="1" readingOrder="1"/>
    </xf>
    <xf numFmtId="3" fontId="61" fillId="2" borderId="25" xfId="0" applyNumberFormat="1" applyFont="1" applyFill="1" applyBorder="1" applyAlignment="1">
      <alignment horizontal="center" vertical="center" wrapText="1" readingOrder="2"/>
    </xf>
    <xf numFmtId="0" fontId="9" fillId="0" borderId="0" xfId="0" applyFont="1"/>
    <xf numFmtId="0" fontId="61" fillId="0" borderId="0" xfId="0" applyFont="1" applyAlignment="1">
      <alignment horizontal="left" vertical="center" readingOrder="1"/>
    </xf>
    <xf numFmtId="0" fontId="54" fillId="0" borderId="0" xfId="0" applyFont="1" applyAlignment="1">
      <alignment horizontal="center" vertical="center" readingOrder="2"/>
    </xf>
    <xf numFmtId="0" fontId="61" fillId="4" borderId="26" xfId="0" applyFont="1" applyFill="1" applyBorder="1" applyAlignment="1">
      <alignment vertical="center" wrapText="1" readingOrder="2"/>
    </xf>
    <xf numFmtId="0" fontId="8" fillId="0" borderId="0" xfId="0" applyFont="1"/>
    <xf numFmtId="0" fontId="61" fillId="0" borderId="0" xfId="0" applyFont="1" applyAlignment="1">
      <alignment horizontal="right" vertical="center" readingOrder="2"/>
    </xf>
    <xf numFmtId="0" fontId="54" fillId="0" borderId="4" xfId="0" applyFont="1" applyBorder="1" applyAlignment="1">
      <alignment horizontal="center" vertical="center" readingOrder="2"/>
    </xf>
    <xf numFmtId="0" fontId="61" fillId="0" borderId="5" xfId="0" applyFont="1" applyBorder="1" applyAlignment="1">
      <alignment horizontal="right" vertical="center" readingOrder="2"/>
    </xf>
    <xf numFmtId="0" fontId="61" fillId="0" borderId="6" xfId="0" applyFont="1" applyBorder="1" applyAlignment="1">
      <alignment horizontal="right" vertical="center" readingOrder="2"/>
    </xf>
    <xf numFmtId="0" fontId="63" fillId="0" borderId="0" xfId="0" applyFont="1" applyAlignment="1">
      <alignment vertical="center" readingOrder="2"/>
    </xf>
    <xf numFmtId="0" fontId="67" fillId="0" borderId="0" xfId="0" applyFont="1" applyAlignment="1">
      <alignment horizontal="center" vertical="center" wrapText="1" readingOrder="1"/>
    </xf>
    <xf numFmtId="0" fontId="54" fillId="0" borderId="0" xfId="0" applyFont="1" applyAlignment="1">
      <alignment horizontal="center" vertical="center" wrapText="1" readingOrder="2"/>
    </xf>
    <xf numFmtId="0" fontId="67" fillId="0" borderId="10" xfId="0" applyFont="1" applyBorder="1" applyAlignment="1">
      <alignment vertical="center" wrapText="1" readingOrder="1"/>
    </xf>
    <xf numFmtId="0" fontId="55" fillId="0" borderId="0" xfId="0" applyFont="1" applyAlignment="1">
      <alignment vertical="center" wrapText="1" readingOrder="1"/>
    </xf>
    <xf numFmtId="0" fontId="67" fillId="0" borderId="0" xfId="0" applyFont="1" applyAlignment="1">
      <alignment vertical="center" wrapText="1" readingOrder="1"/>
    </xf>
    <xf numFmtId="3" fontId="8" fillId="0" borderId="0" xfId="0" applyNumberFormat="1" applyFont="1"/>
    <xf numFmtId="0" fontId="54" fillId="0" borderId="0" xfId="0" applyFont="1" applyAlignment="1">
      <alignment vertical="center" wrapText="1" readingOrder="1"/>
    </xf>
    <xf numFmtId="4" fontId="61" fillId="2" borderId="25" xfId="0" applyNumberFormat="1" applyFont="1" applyFill="1" applyBorder="1" applyAlignment="1">
      <alignment horizontal="center" vertical="center" wrapText="1" readingOrder="2"/>
    </xf>
    <xf numFmtId="4" fontId="55" fillId="2" borderId="25" xfId="0" applyNumberFormat="1" applyFont="1" applyFill="1" applyBorder="1" applyAlignment="1">
      <alignment horizontal="center" vertical="center" wrapText="1" readingOrder="2"/>
    </xf>
    <xf numFmtId="2" fontId="61" fillId="2" borderId="25" xfId="3" applyNumberFormat="1" applyFont="1" applyFill="1" applyBorder="1" applyAlignment="1">
      <alignment horizontal="center" vertical="center" wrapText="1" readingOrder="1"/>
    </xf>
    <xf numFmtId="3" fontId="66" fillId="2" borderId="25" xfId="0" applyNumberFormat="1" applyFont="1" applyFill="1" applyBorder="1" applyAlignment="1">
      <alignment horizontal="center" vertical="center" wrapText="1" readingOrder="2"/>
    </xf>
    <xf numFmtId="3" fontId="66" fillId="2" borderId="25" xfId="0" applyNumberFormat="1" applyFont="1" applyFill="1" applyBorder="1" applyAlignment="1">
      <alignment horizontal="center" vertical="center" wrapText="1" readingOrder="1"/>
    </xf>
    <xf numFmtId="0" fontId="66" fillId="2" borderId="25" xfId="0" applyFont="1" applyFill="1" applyBorder="1" applyAlignment="1">
      <alignment horizontal="center" vertical="center" wrapText="1" readingOrder="1"/>
    </xf>
    <xf numFmtId="9" fontId="61" fillId="2" borderId="25" xfId="1" applyFont="1" applyFill="1" applyBorder="1" applyAlignment="1">
      <alignment horizontal="center" vertical="center" wrapText="1" readingOrder="1"/>
    </xf>
    <xf numFmtId="4" fontId="55" fillId="2" borderId="25" xfId="0" applyNumberFormat="1" applyFont="1" applyFill="1" applyBorder="1" applyAlignment="1">
      <alignment horizontal="center" vertical="center" wrapText="1" readingOrder="1"/>
    </xf>
    <xf numFmtId="0" fontId="68" fillId="0" borderId="0" xfId="0" applyFont="1" applyAlignment="1">
      <alignment vertical="center" wrapText="1"/>
    </xf>
    <xf numFmtId="0" fontId="62" fillId="0" borderId="0" xfId="2" applyFont="1" applyFill="1" applyBorder="1" applyAlignment="1">
      <alignment horizontal="right" vertical="center" wrapText="1" readingOrder="2"/>
    </xf>
    <xf numFmtId="4" fontId="61" fillId="2" borderId="25" xfId="0" applyNumberFormat="1" applyFont="1" applyFill="1" applyBorder="1" applyAlignment="1">
      <alignment horizontal="center" vertical="center" wrapText="1" readingOrder="1"/>
    </xf>
    <xf numFmtId="0" fontId="61" fillId="2" borderId="25" xfId="0" applyFont="1" applyFill="1" applyBorder="1" applyAlignment="1">
      <alignment horizontal="center" vertical="center" wrapText="1" readingOrder="1"/>
    </xf>
    <xf numFmtId="3" fontId="61" fillId="2" borderId="25" xfId="0" applyNumberFormat="1" applyFont="1" applyFill="1" applyBorder="1" applyAlignment="1">
      <alignment horizontal="center" vertical="center" wrapText="1" readingOrder="1"/>
    </xf>
    <xf numFmtId="0" fontId="27" fillId="0" borderId="0" xfId="2" applyFont="1" applyAlignment="1">
      <alignment horizontal="center" vertical="center"/>
    </xf>
    <xf numFmtId="0" fontId="70" fillId="28" borderId="11" xfId="0" applyFont="1" applyFill="1" applyBorder="1" applyAlignment="1">
      <alignment horizontal="center" vertical="center" wrapText="1"/>
    </xf>
    <xf numFmtId="0" fontId="70" fillId="28" borderId="14" xfId="0" applyFont="1" applyFill="1" applyBorder="1" applyAlignment="1">
      <alignment horizontal="center" vertical="center" wrapText="1"/>
    </xf>
    <xf numFmtId="0" fontId="70" fillId="28" borderId="13" xfId="0" applyFont="1" applyFill="1" applyBorder="1" applyAlignment="1">
      <alignment horizontal="center" vertical="center" wrapText="1"/>
    </xf>
    <xf numFmtId="0" fontId="70" fillId="28" borderId="7" xfId="0" applyFont="1" applyFill="1" applyBorder="1" applyAlignment="1">
      <alignment horizontal="center" vertical="center" wrapText="1"/>
    </xf>
    <xf numFmtId="0" fontId="70" fillId="28" borderId="12" xfId="0" applyFont="1" applyFill="1" applyBorder="1" applyAlignment="1">
      <alignment horizontal="center" vertical="center" wrapText="1"/>
    </xf>
    <xf numFmtId="0" fontId="0" fillId="0" borderId="0" xfId="0" applyAlignment="1">
      <alignment horizontal="center"/>
    </xf>
    <xf numFmtId="3" fontId="61" fillId="2" borderId="26" xfId="0" applyNumberFormat="1" applyFont="1" applyFill="1" applyBorder="1" applyAlignment="1">
      <alignment horizontal="center" vertical="center" wrapText="1" readingOrder="1"/>
    </xf>
    <xf numFmtId="0" fontId="61" fillId="4" borderId="26" xfId="0" applyFont="1" applyFill="1" applyBorder="1" applyAlignment="1">
      <alignment horizontal="right" vertical="center" wrapText="1" readingOrder="2"/>
    </xf>
    <xf numFmtId="0" fontId="52" fillId="0" borderId="0" xfId="0" applyFont="1"/>
    <xf numFmtId="0" fontId="70" fillId="28" borderId="13" xfId="0" applyFont="1" applyFill="1" applyBorder="1" applyAlignment="1">
      <alignment vertical="center" wrapText="1"/>
    </xf>
    <xf numFmtId="4" fontId="55" fillId="2" borderId="26" xfId="0" applyNumberFormat="1" applyFont="1" applyFill="1" applyBorder="1" applyAlignment="1">
      <alignment horizontal="center" vertical="center" wrapText="1" readingOrder="1"/>
    </xf>
    <xf numFmtId="0" fontId="29" fillId="0" borderId="0" xfId="0" applyFont="1" applyAlignment="1">
      <alignment vertical="center" readingOrder="2"/>
    </xf>
    <xf numFmtId="0" fontId="5" fillId="0" borderId="0" xfId="0" applyFont="1"/>
    <xf numFmtId="0" fontId="5" fillId="0" borderId="8" xfId="0" applyFont="1" applyBorder="1"/>
    <xf numFmtId="0" fontId="62" fillId="5" borderId="0" xfId="2" applyFont="1" applyFill="1" applyBorder="1" applyAlignment="1">
      <alignment horizontal="right" vertical="center" wrapText="1" readingOrder="2"/>
    </xf>
    <xf numFmtId="0" fontId="62" fillId="0" borderId="27" xfId="2" applyFont="1" applyFill="1" applyBorder="1" applyAlignment="1">
      <alignment horizontal="right" vertical="center" wrapText="1" readingOrder="2"/>
    </xf>
    <xf numFmtId="0" fontId="5" fillId="0" borderId="0" xfId="0" applyFont="1" applyAlignment="1">
      <alignment vertical="center" wrapText="1"/>
    </xf>
    <xf numFmtId="0" fontId="9" fillId="0" borderId="0" xfId="0" applyFont="1" applyAlignment="1">
      <alignment vertical="center" wrapText="1"/>
    </xf>
    <xf numFmtId="0" fontId="62" fillId="5" borderId="0" xfId="2" applyFont="1" applyFill="1" applyAlignment="1">
      <alignment vertical="center" wrapText="1"/>
    </xf>
    <xf numFmtId="9" fontId="61" fillId="2" borderId="26" xfId="1" applyFont="1" applyFill="1" applyBorder="1" applyAlignment="1">
      <alignment horizontal="center" vertical="center" wrapText="1" readingOrder="1"/>
    </xf>
    <xf numFmtId="3" fontId="61" fillId="2" borderId="26" xfId="0" applyNumberFormat="1" applyFont="1" applyFill="1" applyBorder="1" applyAlignment="1">
      <alignment horizontal="center" vertical="center" wrapText="1" readingOrder="2"/>
    </xf>
    <xf numFmtId="4" fontId="61" fillId="2" borderId="26" xfId="0" applyNumberFormat="1" applyFont="1" applyFill="1" applyBorder="1" applyAlignment="1">
      <alignment horizontal="center" vertical="center" wrapText="1" readingOrder="2"/>
    </xf>
    <xf numFmtId="4" fontId="55" fillId="2" borderId="26" xfId="0" applyNumberFormat="1" applyFont="1" applyFill="1" applyBorder="1" applyAlignment="1">
      <alignment horizontal="center" vertical="center" wrapText="1" readingOrder="2"/>
    </xf>
    <xf numFmtId="0" fontId="72" fillId="0" borderId="0" xfId="0" applyFont="1" applyAlignment="1">
      <alignment horizontal="right" vertical="center" readingOrder="2"/>
    </xf>
    <xf numFmtId="0" fontId="62" fillId="0" borderId="0" xfId="2" applyFont="1" applyAlignment="1">
      <alignment vertical="center" wrapText="1"/>
    </xf>
    <xf numFmtId="0" fontId="0" fillId="0" borderId="0" xfId="0" applyAlignment="1">
      <alignment horizontal="right" readingOrder="2"/>
    </xf>
    <xf numFmtId="3" fontId="26" fillId="0" borderId="0" xfId="2" applyNumberFormat="1" applyFont="1" applyFill="1" applyAlignment="1">
      <alignment vertical="center"/>
    </xf>
    <xf numFmtId="3" fontId="27" fillId="0" borderId="0" xfId="2" applyNumberFormat="1" applyFont="1" applyFill="1" applyAlignment="1">
      <alignment vertical="center"/>
    </xf>
    <xf numFmtId="3" fontId="27" fillId="0" borderId="0" xfId="2" applyNumberFormat="1" applyFont="1" applyAlignment="1">
      <alignment vertical="center"/>
    </xf>
    <xf numFmtId="3" fontId="0" fillId="0" borderId="0" xfId="0" applyNumberFormat="1" applyAlignment="1">
      <alignment vertical="center" wrapText="1"/>
    </xf>
    <xf numFmtId="3" fontId="54" fillId="0" borderId="0" xfId="0" applyNumberFormat="1" applyFont="1" applyAlignment="1">
      <alignment horizontal="center" vertical="center" readingOrder="2"/>
    </xf>
    <xf numFmtId="3" fontId="70" fillId="28" borderId="13" xfId="0" applyNumberFormat="1" applyFont="1" applyFill="1" applyBorder="1" applyAlignment="1">
      <alignment horizontal="center" vertical="center" wrapText="1"/>
    </xf>
    <xf numFmtId="3" fontId="55" fillId="2" borderId="25" xfId="0" applyNumberFormat="1" applyFont="1" applyFill="1" applyBorder="1" applyAlignment="1">
      <alignment horizontal="center" vertical="center" wrapText="1" readingOrder="1"/>
    </xf>
    <xf numFmtId="3" fontId="55" fillId="2" borderId="26" xfId="0" applyNumberFormat="1" applyFont="1" applyFill="1" applyBorder="1" applyAlignment="1">
      <alignment horizontal="center" vertical="center" wrapText="1" readingOrder="1"/>
    </xf>
    <xf numFmtId="172" fontId="61" fillId="2" borderId="26" xfId="1" applyNumberFormat="1" applyFont="1" applyFill="1" applyBorder="1" applyAlignment="1">
      <alignment horizontal="center" vertical="center" wrapText="1" readingOrder="1"/>
    </xf>
    <xf numFmtId="0" fontId="57" fillId="0" borderId="0" xfId="0" applyFont="1" applyAlignment="1">
      <alignment horizontal="right"/>
    </xf>
    <xf numFmtId="0" fontId="52" fillId="0" borderId="0" xfId="0" applyFont="1" applyAlignment="1">
      <alignment horizontal="right"/>
    </xf>
    <xf numFmtId="0" fontId="58" fillId="0" borderId="0" xfId="0" applyFont="1" applyAlignment="1">
      <alignment horizontal="right" vertical="center" readingOrder="1"/>
    </xf>
    <xf numFmtId="172" fontId="61" fillId="2" borderId="25" xfId="1" applyNumberFormat="1" applyFont="1" applyFill="1" applyBorder="1" applyAlignment="1">
      <alignment horizontal="center" vertical="center" wrapText="1" readingOrder="1"/>
    </xf>
    <xf numFmtId="0" fontId="0" fillId="0" borderId="0" xfId="0" applyAlignment="1">
      <alignment horizontal="right" wrapText="1"/>
    </xf>
    <xf numFmtId="0" fontId="0" fillId="0" borderId="0" xfId="0" applyAlignment="1">
      <alignment horizontal="left" wrapText="1"/>
    </xf>
    <xf numFmtId="3" fontId="77" fillId="2" borderId="1" xfId="0" applyNumberFormat="1" applyFont="1" applyFill="1" applyBorder="1" applyAlignment="1" applyProtection="1">
      <alignment horizontal="center" vertical="center" wrapText="1" readingOrder="2"/>
      <protection locked="0"/>
    </xf>
    <xf numFmtId="4" fontId="77" fillId="2" borderId="1" xfId="0" applyNumberFormat="1" applyFont="1" applyFill="1" applyBorder="1" applyAlignment="1" applyProtection="1">
      <alignment horizontal="center" vertical="center" wrapText="1" readingOrder="2"/>
      <protection locked="0"/>
    </xf>
    <xf numFmtId="3" fontId="55" fillId="2" borderId="26" xfId="0" applyNumberFormat="1" applyFont="1" applyFill="1" applyBorder="1" applyAlignment="1">
      <alignment horizontal="center" vertical="center" wrapText="1" readingOrder="2"/>
    </xf>
    <xf numFmtId="3" fontId="55" fillId="2" borderId="25" xfId="0" applyNumberFormat="1" applyFont="1" applyFill="1" applyBorder="1" applyAlignment="1">
      <alignment horizontal="center" vertical="center" wrapText="1" readingOrder="2"/>
    </xf>
    <xf numFmtId="3" fontId="61" fillId="4" borderId="26" xfId="0" applyNumberFormat="1" applyFont="1" applyFill="1" applyBorder="1" applyAlignment="1">
      <alignment horizontal="right" vertical="center" wrapText="1" readingOrder="2"/>
    </xf>
    <xf numFmtId="4" fontId="61" fillId="2" borderId="26" xfId="0" applyNumberFormat="1" applyFont="1" applyFill="1" applyBorder="1" applyAlignment="1" applyProtection="1">
      <alignment horizontal="center" vertical="center" wrapText="1" readingOrder="2"/>
      <protection locked="0"/>
    </xf>
    <xf numFmtId="0" fontId="79" fillId="0" borderId="0" xfId="2" applyFont="1" applyFill="1" applyBorder="1" applyAlignment="1">
      <alignment horizontal="right" vertical="center" wrapText="1" readingOrder="2"/>
    </xf>
    <xf numFmtId="0" fontId="80" fillId="0" borderId="0" xfId="0" applyFont="1"/>
    <xf numFmtId="3" fontId="61" fillId="4" borderId="26" xfId="0" applyNumberFormat="1" applyFont="1" applyFill="1" applyBorder="1" applyAlignment="1">
      <alignment horizontal="center" vertical="center" wrapText="1" readingOrder="2"/>
    </xf>
    <xf numFmtId="3" fontId="61" fillId="2" borderId="26" xfId="0" applyNumberFormat="1" applyFont="1" applyFill="1" applyBorder="1" applyAlignment="1" applyProtection="1">
      <alignment horizontal="center" vertical="center" wrapText="1" readingOrder="2"/>
      <protection locked="0"/>
    </xf>
    <xf numFmtId="0" fontId="79" fillId="5" borderId="0" xfId="2" applyFont="1" applyFill="1" applyAlignment="1">
      <alignment vertical="center"/>
    </xf>
    <xf numFmtId="0" fontId="79" fillId="0" borderId="0" xfId="2" applyFont="1" applyFill="1" applyAlignment="1">
      <alignment vertical="center"/>
    </xf>
    <xf numFmtId="0" fontId="79" fillId="5" borderId="0" xfId="2" applyFont="1" applyFill="1" applyAlignment="1">
      <alignment horizontal="left" vertical="center" wrapText="1"/>
    </xf>
    <xf numFmtId="0" fontId="79" fillId="0" borderId="0" xfId="2" applyFont="1" applyFill="1" applyAlignment="1">
      <alignment vertical="center" wrapText="1"/>
    </xf>
    <xf numFmtId="173" fontId="83" fillId="4" borderId="25" xfId="374" applyNumberFormat="1" applyFont="1" applyFill="1" applyBorder="1" applyAlignment="1">
      <alignment horizontal="center" vertical="center" readingOrder="2"/>
    </xf>
    <xf numFmtId="173" fontId="83" fillId="4" borderId="31" xfId="374" applyNumberFormat="1" applyFont="1" applyFill="1" applyBorder="1" applyAlignment="1">
      <alignment horizontal="center" vertical="center" readingOrder="2"/>
    </xf>
    <xf numFmtId="173" fontId="83" fillId="4" borderId="32" xfId="374" applyNumberFormat="1" applyFont="1" applyFill="1" applyBorder="1" applyAlignment="1">
      <alignment horizontal="center" vertical="center" readingOrder="2"/>
    </xf>
    <xf numFmtId="0" fontId="9" fillId="0" borderId="35" xfId="0" applyFont="1" applyBorder="1"/>
    <xf numFmtId="0" fontId="9" fillId="0" borderId="0" xfId="0" applyFont="1" applyAlignment="1">
      <alignment horizontal="left" vertical="center" wrapText="1"/>
    </xf>
    <xf numFmtId="0" fontId="2" fillId="0" borderId="0" xfId="0" applyFont="1" applyAlignment="1">
      <alignment vertical="center" wrapText="1"/>
    </xf>
    <xf numFmtId="0" fontId="87" fillId="32" borderId="2" xfId="0" applyFont="1" applyFill="1" applyBorder="1" applyAlignment="1">
      <alignment horizontal="center" vertical="center" wrapText="1" readingOrder="2"/>
    </xf>
    <xf numFmtId="3" fontId="0" fillId="2" borderId="26" xfId="0" applyNumberFormat="1" applyFont="1" applyFill="1" applyBorder="1" applyAlignment="1">
      <alignment horizontal="center" vertical="center" wrapText="1" readingOrder="1"/>
    </xf>
    <xf numFmtId="3" fontId="89" fillId="2" borderId="26" xfId="0" applyNumberFormat="1" applyFont="1" applyFill="1" applyBorder="1" applyAlignment="1">
      <alignment horizontal="center" vertical="center" wrapText="1" readingOrder="2"/>
    </xf>
    <xf numFmtId="0" fontId="75" fillId="28" borderId="0" xfId="0" applyFont="1" applyFill="1" applyAlignment="1">
      <alignment horizontal="center" vertical="center" wrapText="1"/>
    </xf>
    <xf numFmtId="0" fontId="74" fillId="28" borderId="0" xfId="2" applyFont="1" applyFill="1" applyBorder="1" applyAlignment="1">
      <alignment horizontal="center" vertical="center" wrapText="1" readingOrder="2"/>
    </xf>
    <xf numFmtId="0" fontId="74" fillId="28" borderId="0" xfId="2" applyFont="1" applyFill="1" applyBorder="1" applyAlignment="1">
      <alignment horizontal="center" vertical="center" readingOrder="2"/>
    </xf>
    <xf numFmtId="0" fontId="62" fillId="3" borderId="8" xfId="2" applyFont="1" applyFill="1" applyBorder="1" applyAlignment="1">
      <alignment horizontal="center" vertical="center" wrapText="1"/>
    </xf>
    <xf numFmtId="0" fontId="2" fillId="0" borderId="0" xfId="0" applyFont="1" applyAlignment="1">
      <alignment horizontal="center" vertical="center" wrapText="1"/>
    </xf>
    <xf numFmtId="0" fontId="79" fillId="0" borderId="9" xfId="2" applyFont="1" applyFill="1" applyBorder="1" applyAlignment="1">
      <alignment horizontal="left" vertical="center" wrapText="1"/>
    </xf>
    <xf numFmtId="0" fontId="62" fillId="5" borderId="0" xfId="2" applyFont="1" applyFill="1" applyBorder="1" applyAlignment="1">
      <alignment horizontal="left" vertical="center" wrapText="1"/>
    </xf>
    <xf numFmtId="0" fontId="62" fillId="0" borderId="0" xfId="2" applyFont="1" applyFill="1" applyBorder="1" applyAlignment="1">
      <alignment horizontal="left" vertical="center" wrapText="1"/>
    </xf>
    <xf numFmtId="0" fontId="62" fillId="5" borderId="0" xfId="2" applyFont="1" applyFill="1" applyAlignment="1">
      <alignment horizontal="left" vertical="center" wrapText="1"/>
    </xf>
    <xf numFmtId="0" fontId="62" fillId="0" borderId="0" xfId="2" applyFont="1" applyAlignment="1">
      <alignment horizontal="left" vertical="center" wrapText="1"/>
    </xf>
    <xf numFmtId="0" fontId="79" fillId="5" borderId="0" xfId="2" applyFont="1" applyFill="1" applyAlignment="1">
      <alignment horizontal="left" vertical="center" wrapText="1"/>
    </xf>
    <xf numFmtId="0" fontId="79" fillId="0" borderId="0" xfId="2" applyFont="1" applyFill="1" applyAlignment="1">
      <alignment horizontal="left" vertical="center" wrapText="1"/>
    </xf>
    <xf numFmtId="0" fontId="68" fillId="0" borderId="0" xfId="0" applyFont="1" applyAlignment="1">
      <alignment horizontal="center" vertical="center" wrapText="1"/>
    </xf>
    <xf numFmtId="0" fontId="0" fillId="0" borderId="0" xfId="0" applyAlignment="1">
      <alignment horizontal="center" vertical="center" wrapText="1"/>
    </xf>
    <xf numFmtId="0" fontId="61" fillId="4" borderId="38" xfId="0" applyFont="1" applyFill="1" applyBorder="1" applyAlignment="1">
      <alignment vertical="center" wrapText="1" readingOrder="2"/>
    </xf>
    <xf numFmtId="0" fontId="61" fillId="4" borderId="26" xfId="0" applyFont="1" applyFill="1" applyBorder="1" applyAlignment="1">
      <alignment horizontal="center" vertical="center" wrapText="1" readingOrder="2"/>
    </xf>
    <xf numFmtId="173" fontId="84" fillId="29" borderId="31" xfId="2092" applyNumberFormat="1" applyFont="1" applyFill="1" applyBorder="1" applyAlignment="1" applyProtection="1">
      <alignment horizontal="center" vertical="center" readingOrder="2"/>
      <protection locked="0"/>
    </xf>
    <xf numFmtId="173" fontId="86" fillId="30" borderId="29" xfId="2092" applyNumberFormat="1" applyFont="1" applyFill="1" applyBorder="1" applyAlignment="1">
      <alignment horizontal="center" vertical="center" readingOrder="2"/>
    </xf>
    <xf numFmtId="0" fontId="61" fillId="4" borderId="38" xfId="0" applyFont="1" applyFill="1" applyBorder="1" applyAlignment="1">
      <alignment horizontal="center" vertical="center" wrapText="1" readingOrder="2"/>
    </xf>
    <xf numFmtId="173" fontId="91" fillId="31" borderId="28" xfId="2092" applyNumberFormat="1" applyFont="1" applyFill="1" applyBorder="1" applyAlignment="1">
      <alignment horizontal="center" vertical="center" readingOrder="2"/>
    </xf>
    <xf numFmtId="173" fontId="83" fillId="4" borderId="47" xfId="374" applyNumberFormat="1" applyFont="1" applyFill="1" applyBorder="1" applyAlignment="1">
      <alignment horizontal="center" vertical="center" readingOrder="2"/>
    </xf>
    <xf numFmtId="173" fontId="83" fillId="4" borderId="46" xfId="374" applyNumberFormat="1" applyFont="1" applyFill="1" applyBorder="1" applyAlignment="1">
      <alignment horizontal="center" vertical="center" readingOrder="2"/>
    </xf>
    <xf numFmtId="0" fontId="85" fillId="28" borderId="48" xfId="2092" applyFont="1" applyFill="1" applyBorder="1" applyAlignment="1">
      <alignment horizontal="center" vertical="center" wrapText="1" readingOrder="2"/>
    </xf>
    <xf numFmtId="173" fontId="63" fillId="2" borderId="0" xfId="2092" applyNumberFormat="1" applyFont="1" applyFill="1" applyAlignment="1" applyProtection="1">
      <alignment horizontal="center" vertical="center" wrapText="1" readingOrder="1"/>
      <protection locked="0"/>
    </xf>
    <xf numFmtId="0" fontId="85" fillId="28" borderId="0" xfId="2092" applyFont="1" applyFill="1" applyAlignment="1">
      <alignment horizontal="center" vertical="center" wrapText="1" readingOrder="2"/>
    </xf>
    <xf numFmtId="0" fontId="85" fillId="28" borderId="30" xfId="2092" applyFont="1" applyFill="1" applyBorder="1" applyAlignment="1">
      <alignment horizontal="center" vertical="center" wrapText="1" readingOrder="2"/>
    </xf>
    <xf numFmtId="173" fontId="84" fillId="28" borderId="34" xfId="2092" applyNumberFormat="1" applyFont="1" applyFill="1" applyBorder="1" applyAlignment="1" applyProtection="1">
      <alignment horizontal="center" vertical="center" readingOrder="2"/>
      <protection locked="0"/>
    </xf>
    <xf numFmtId="173" fontId="83" fillId="4" borderId="31" xfId="2092" applyNumberFormat="1" applyFont="1" applyFill="1" applyBorder="1" applyAlignment="1" applyProtection="1">
      <alignment horizontal="center" vertical="center" readingOrder="2"/>
      <protection locked="0"/>
    </xf>
    <xf numFmtId="173" fontId="83" fillId="4" borderId="26" xfId="2092" applyNumberFormat="1" applyFont="1" applyFill="1" applyBorder="1" applyAlignment="1">
      <alignment horizontal="center" vertical="center" readingOrder="2"/>
    </xf>
    <xf numFmtId="173" fontId="83" fillId="4" borderId="47" xfId="2092" applyNumberFormat="1" applyFont="1" applyFill="1" applyBorder="1" applyAlignment="1">
      <alignment horizontal="center" vertical="center" readingOrder="2"/>
    </xf>
    <xf numFmtId="173" fontId="83" fillId="4" borderId="46" xfId="2092" applyNumberFormat="1" applyFont="1" applyFill="1" applyBorder="1" applyAlignment="1">
      <alignment horizontal="center" vertical="center" readingOrder="2"/>
    </xf>
    <xf numFmtId="173" fontId="84" fillId="28" borderId="34" xfId="2092" applyNumberFormat="1" applyFont="1" applyFill="1" applyBorder="1" applyAlignment="1">
      <alignment horizontal="center" vertical="center" readingOrder="2"/>
    </xf>
    <xf numFmtId="14" fontId="84" fillId="28" borderId="45" xfId="2092" applyNumberFormat="1" applyFont="1" applyFill="1" applyBorder="1" applyAlignment="1">
      <alignment horizontal="center" vertical="center" wrapText="1" readingOrder="2"/>
    </xf>
    <xf numFmtId="14" fontId="84" fillId="28" borderId="33" xfId="2092" applyNumberFormat="1" applyFont="1" applyFill="1" applyBorder="1" applyAlignment="1">
      <alignment horizontal="center" vertical="center" wrapText="1" readingOrder="2"/>
    </xf>
    <xf numFmtId="173" fontId="84" fillId="29" borderId="31" xfId="2092" applyNumberFormat="1" applyFont="1" applyFill="1" applyBorder="1" applyAlignment="1">
      <alignment horizontal="center" vertical="center" readingOrder="2"/>
    </xf>
    <xf numFmtId="0" fontId="84" fillId="29" borderId="44" xfId="2092" applyFont="1" applyFill="1" applyBorder="1" applyAlignment="1">
      <alignment horizontal="center" vertical="center" wrapText="1" readingOrder="2"/>
    </xf>
    <xf numFmtId="0" fontId="84" fillId="29" borderId="39" xfId="2092" applyFont="1" applyFill="1" applyBorder="1" applyAlignment="1">
      <alignment horizontal="center" vertical="center" wrapText="1" readingOrder="2"/>
    </xf>
    <xf numFmtId="173" fontId="83" fillId="4" borderId="25" xfId="2092" applyNumberFormat="1" applyFont="1" applyFill="1" applyBorder="1" applyAlignment="1">
      <alignment horizontal="center" vertical="center" readingOrder="2"/>
    </xf>
    <xf numFmtId="173" fontId="83" fillId="4" borderId="32" xfId="2092" applyNumberFormat="1" applyFont="1" applyFill="1" applyBorder="1" applyAlignment="1">
      <alignment horizontal="center" vertical="center" readingOrder="2"/>
    </xf>
    <xf numFmtId="173" fontId="83" fillId="4" borderId="31" xfId="2092" applyNumberFormat="1" applyFont="1" applyFill="1" applyBorder="1" applyAlignment="1">
      <alignment horizontal="center" vertical="center" readingOrder="2"/>
    </xf>
    <xf numFmtId="0" fontId="85" fillId="28" borderId="44" xfId="2092" applyFont="1" applyFill="1" applyBorder="1" applyAlignment="1">
      <alignment horizontal="center" vertical="center" wrapText="1" readingOrder="2"/>
    </xf>
    <xf numFmtId="0" fontId="85" fillId="28" borderId="39" xfId="2092" applyFont="1" applyFill="1" applyBorder="1" applyAlignment="1">
      <alignment horizontal="center" vertical="center" wrapText="1" readingOrder="2"/>
    </xf>
    <xf numFmtId="0" fontId="78" fillId="28" borderId="0" xfId="0" applyFont="1" applyFill="1" applyAlignment="1">
      <alignment horizontal="center" vertical="center" wrapText="1"/>
    </xf>
    <xf numFmtId="0" fontId="78" fillId="28" borderId="40" xfId="0" applyFont="1" applyFill="1" applyBorder="1" applyAlignment="1">
      <alignment horizontal="center" vertical="center" wrapText="1"/>
    </xf>
    <xf numFmtId="173" fontId="61" fillId="4" borderId="43" xfId="0" applyNumberFormat="1" applyFont="1" applyFill="1" applyBorder="1" applyAlignment="1">
      <alignment horizontal="center" vertical="center" wrapText="1" readingOrder="2"/>
    </xf>
    <xf numFmtId="173" fontId="83" fillId="30" borderId="29" xfId="2092" applyNumberFormat="1" applyFont="1" applyFill="1" applyBorder="1" applyAlignment="1">
      <alignment horizontal="center" vertical="center" readingOrder="2"/>
    </xf>
    <xf numFmtId="173" fontId="75" fillId="29" borderId="26" xfId="0" applyNumberFormat="1" applyFont="1" applyFill="1" applyBorder="1" applyAlignment="1">
      <alignment horizontal="center" vertical="center" wrapText="1" readingOrder="2"/>
    </xf>
    <xf numFmtId="173" fontId="85" fillId="31" borderId="28" xfId="2092" applyNumberFormat="1" applyFont="1" applyFill="1" applyBorder="1" applyAlignment="1">
      <alignment horizontal="center" vertical="center" readingOrder="2"/>
    </xf>
    <xf numFmtId="173" fontId="82" fillId="31" borderId="41" xfId="2092" applyNumberFormat="1" applyFont="1" applyFill="1" applyBorder="1" applyAlignment="1">
      <alignment horizontal="center" vertical="center" readingOrder="2"/>
    </xf>
    <xf numFmtId="173" fontId="86" fillId="30" borderId="28" xfId="2092" applyNumberFormat="1" applyFont="1" applyFill="1" applyBorder="1" applyAlignment="1">
      <alignment horizontal="center" vertical="center" readingOrder="2"/>
    </xf>
    <xf numFmtId="173" fontId="62" fillId="30" borderId="41" xfId="2092" applyNumberFormat="1" applyFont="1" applyFill="1" applyBorder="1" applyAlignment="1">
      <alignment horizontal="center" vertical="center" readingOrder="2"/>
    </xf>
    <xf numFmtId="173" fontId="86" fillId="4" borderId="26" xfId="2092" applyNumberFormat="1" applyFont="1" applyFill="1" applyBorder="1" applyAlignment="1" applyProtection="1">
      <alignment horizontal="center" vertical="center" wrapText="1" readingOrder="2"/>
      <protection locked="0"/>
    </xf>
    <xf numFmtId="173" fontId="86" fillId="4" borderId="26" xfId="2092" applyNumberFormat="1" applyFont="1" applyFill="1" applyBorder="1" applyAlignment="1" applyProtection="1">
      <alignment horizontal="center" vertical="center" readingOrder="2"/>
      <protection locked="0"/>
    </xf>
    <xf numFmtId="173" fontId="84" fillId="29" borderId="29" xfId="2092" applyNumberFormat="1" applyFont="1" applyFill="1" applyBorder="1" applyAlignment="1">
      <alignment horizontal="center" vertical="center" readingOrder="2"/>
    </xf>
    <xf numFmtId="173" fontId="84" fillId="31" borderId="28" xfId="2092" applyNumberFormat="1" applyFont="1" applyFill="1" applyBorder="1" applyAlignment="1">
      <alignment horizontal="center" vertical="center" readingOrder="2"/>
    </xf>
    <xf numFmtId="173" fontId="86" fillId="4" borderId="36" xfId="2092" applyNumberFormat="1" applyFont="1" applyFill="1" applyBorder="1" applyAlignment="1" applyProtection="1">
      <alignment horizontal="center" vertical="center" readingOrder="2"/>
      <protection locked="0"/>
    </xf>
    <xf numFmtId="0" fontId="65" fillId="28" borderId="37" xfId="0" applyFont="1" applyFill="1" applyBorder="1" applyAlignment="1">
      <alignment horizontal="center" vertical="center" wrapText="1" readingOrder="2"/>
    </xf>
    <xf numFmtId="0" fontId="1" fillId="0" borderId="0" xfId="0" applyFont="1" applyAlignment="1">
      <alignment horizontal="center" vertical="center" wrapText="1"/>
    </xf>
    <xf numFmtId="173" fontId="83" fillId="30" borderId="28" xfId="2092" applyNumberFormat="1" applyFont="1" applyFill="1" applyBorder="1" applyAlignment="1">
      <alignment horizontal="center" vertical="center" readingOrder="2"/>
    </xf>
    <xf numFmtId="173" fontId="86" fillId="4" borderId="25" xfId="2092" applyNumberFormat="1" applyFont="1" applyFill="1" applyBorder="1" applyAlignment="1" applyProtection="1">
      <alignment horizontal="center" vertical="center" readingOrder="2"/>
      <protection locked="0"/>
    </xf>
    <xf numFmtId="0" fontId="90" fillId="32" borderId="3" xfId="0" applyFont="1" applyFill="1" applyBorder="1" applyAlignment="1">
      <alignment horizontal="center" vertical="center" wrapText="1" readingOrder="2"/>
    </xf>
    <xf numFmtId="0" fontId="90" fillId="32" borderId="6" xfId="0" applyFont="1" applyFill="1" applyBorder="1" applyAlignment="1">
      <alignment horizontal="center" vertical="center" wrapText="1" readingOrder="2"/>
    </xf>
    <xf numFmtId="173" fontId="62" fillId="30" borderId="42" xfId="2092" applyNumberFormat="1" applyFont="1" applyFill="1" applyBorder="1" applyAlignment="1">
      <alignment horizontal="center" vertical="center" readingOrder="2"/>
    </xf>
    <xf numFmtId="173" fontId="83" fillId="4" borderId="26" xfId="374" applyNumberFormat="1" applyFont="1" applyFill="1" applyBorder="1" applyAlignment="1">
      <alignment horizontal="center" vertical="center" readingOrder="2"/>
    </xf>
    <xf numFmtId="0" fontId="0" fillId="0" borderId="0" xfId="0"/>
    <xf numFmtId="0" fontId="24" fillId="0" borderId="0" xfId="0" applyFont="1" applyAlignment="1">
      <alignment vertical="center" readingOrder="2"/>
    </xf>
    <xf numFmtId="0" fontId="27" fillId="0" borderId="0" xfId="2" applyFont="1" applyAlignment="1">
      <alignment vertical="center"/>
    </xf>
    <xf numFmtId="0" fontId="26" fillId="0" borderId="0" xfId="2" applyFont="1" applyFill="1" applyAlignment="1">
      <alignment vertical="center"/>
    </xf>
    <xf numFmtId="0" fontId="27" fillId="0" borderId="0" xfId="2" applyFont="1" applyFill="1" applyAlignment="1">
      <alignment vertical="center"/>
    </xf>
    <xf numFmtId="0" fontId="28" fillId="0" borderId="0" xfId="2" applyFont="1" applyAlignment="1">
      <alignment vertical="center"/>
    </xf>
    <xf numFmtId="0" fontId="53" fillId="0" borderId="0" xfId="0" applyFont="1" applyAlignment="1">
      <alignment vertical="center" readingOrder="2"/>
    </xf>
    <xf numFmtId="0" fontId="0" fillId="0" borderId="0" xfId="0" applyAlignment="1">
      <alignment vertical="center" wrapText="1"/>
    </xf>
    <xf numFmtId="0" fontId="1" fillId="0" borderId="0" xfId="0" applyFont="1"/>
    <xf numFmtId="0" fontId="28" fillId="0" borderId="0" xfId="2" applyFont="1" applyFill="1" applyAlignment="1">
      <alignment vertical="center"/>
    </xf>
    <xf numFmtId="0" fontId="64" fillId="0" borderId="0" xfId="0" applyFont="1"/>
    <xf numFmtId="0" fontId="61" fillId="4" borderId="26" xfId="0" applyFont="1" applyFill="1" applyBorder="1" applyAlignment="1">
      <alignment vertical="center" wrapText="1" readingOrder="2"/>
    </xf>
    <xf numFmtId="0" fontId="63" fillId="0" borderId="0" xfId="0" applyFont="1" applyAlignment="1">
      <alignment vertical="center" readingOrder="2"/>
    </xf>
    <xf numFmtId="0" fontId="55" fillId="0" borderId="0" xfId="0" applyFont="1" applyAlignment="1">
      <alignment vertical="center" wrapText="1" readingOrder="1"/>
    </xf>
    <xf numFmtId="0" fontId="54" fillId="0" borderId="0" xfId="0" applyFont="1" applyAlignment="1">
      <alignment vertical="center" readingOrder="2"/>
    </xf>
    <xf numFmtId="0" fontId="70" fillId="28" borderId="7" xfId="0" applyFont="1" applyFill="1" applyBorder="1" applyAlignment="1">
      <alignment horizontal="center" vertical="center" wrapText="1"/>
    </xf>
    <xf numFmtId="3" fontId="61" fillId="2" borderId="26" xfId="0" applyNumberFormat="1" applyFont="1" applyFill="1" applyBorder="1" applyAlignment="1">
      <alignment horizontal="center" vertical="center" wrapText="1" readingOrder="2"/>
    </xf>
    <xf numFmtId="4" fontId="61" fillId="2" borderId="26" xfId="0" applyNumberFormat="1" applyFont="1" applyFill="1" applyBorder="1" applyAlignment="1">
      <alignment horizontal="center" vertical="center" wrapText="1" readingOrder="2"/>
    </xf>
    <xf numFmtId="4" fontId="55" fillId="2" borderId="26" xfId="0" applyNumberFormat="1" applyFont="1" applyFill="1" applyBorder="1" applyAlignment="1">
      <alignment horizontal="center" vertical="center" wrapText="1" readingOrder="2"/>
    </xf>
    <xf numFmtId="3" fontId="61" fillId="4" borderId="26" xfId="0" applyNumberFormat="1" applyFont="1" applyFill="1" applyBorder="1" applyAlignment="1">
      <alignment horizontal="right" vertical="center" wrapText="1" readingOrder="2"/>
    </xf>
    <xf numFmtId="4" fontId="61" fillId="2" borderId="26" xfId="0" applyNumberFormat="1" applyFont="1" applyFill="1" applyBorder="1" applyAlignment="1" applyProtection="1">
      <alignment horizontal="center" vertical="center" wrapText="1" readingOrder="2"/>
      <protection locked="0"/>
    </xf>
    <xf numFmtId="173" fontId="61" fillId="2" borderId="26" xfId="0" applyNumberFormat="1" applyFont="1" applyFill="1" applyBorder="1" applyAlignment="1">
      <alignment horizontal="center" vertical="center" wrapText="1" readingOrder="2"/>
    </xf>
    <xf numFmtId="173" fontId="61" fillId="4" borderId="26" xfId="0" applyNumberFormat="1" applyFont="1" applyFill="1" applyBorder="1" applyAlignment="1">
      <alignment horizontal="center" vertical="center" wrapText="1" readingOrder="2"/>
    </xf>
    <xf numFmtId="173" fontId="61" fillId="2" borderId="25" xfId="0" applyNumberFormat="1" applyFont="1" applyFill="1" applyBorder="1" applyAlignment="1">
      <alignment horizontal="center" vertical="center" wrapText="1" readingOrder="2"/>
    </xf>
    <xf numFmtId="173" fontId="61" fillId="2" borderId="26" xfId="0" applyNumberFormat="1" applyFont="1" applyFill="1" applyBorder="1" applyAlignment="1" applyProtection="1">
      <alignment horizontal="center" vertical="center" wrapText="1" readingOrder="2"/>
      <protection locked="0"/>
    </xf>
    <xf numFmtId="3" fontId="61" fillId="2" borderId="26" xfId="0" applyNumberFormat="1" applyFont="1" applyFill="1" applyBorder="1" applyAlignment="1" applyProtection="1">
      <alignment horizontal="center" vertical="center" wrapText="1" readingOrder="2"/>
      <protection locked="0"/>
    </xf>
    <xf numFmtId="0" fontId="65" fillId="28" borderId="12" xfId="0" applyFont="1" applyFill="1" applyBorder="1" applyAlignment="1">
      <alignment horizontal="center" vertical="center" wrapText="1" readingOrder="2"/>
    </xf>
    <xf numFmtId="0" fontId="66" fillId="4" borderId="26" xfId="0" applyFont="1" applyFill="1" applyBorder="1" applyAlignment="1">
      <alignment horizontal="center" vertical="center" wrapText="1" readingOrder="2"/>
    </xf>
    <xf numFmtId="0" fontId="78" fillId="29" borderId="26" xfId="0" applyFont="1" applyFill="1" applyBorder="1" applyAlignment="1">
      <alignment horizontal="center" vertical="center" wrapText="1" readingOrder="2"/>
    </xf>
    <xf numFmtId="173" fontId="56" fillId="29" borderId="26" xfId="0" applyNumberFormat="1" applyFont="1" applyFill="1" applyBorder="1" applyAlignment="1">
      <alignment horizontal="center" vertical="center" wrapText="1" readingOrder="2"/>
    </xf>
    <xf numFmtId="0" fontId="81" fillId="0" borderId="0" xfId="0" applyFont="1"/>
    <xf numFmtId="0" fontId="78" fillId="0" borderId="0" xfId="0" applyFont="1"/>
    <xf numFmtId="0" fontId="61" fillId="4" borderId="26" xfId="0" applyFont="1" applyFill="1" applyBorder="1" applyAlignment="1">
      <alignment horizontal="center" vertical="center" wrapText="1" readingOrder="2"/>
    </xf>
  </cellXfs>
  <cellStyles count="2179">
    <cellStyle name="20% - Accent1 2" xfId="25" xr:uid="{00000000-0005-0000-0000-000000000000}"/>
    <cellStyle name="20% - Accent1 3" xfId="28" xr:uid="{00000000-0005-0000-0000-000001000000}"/>
    <cellStyle name="20% - Accent1 4" xfId="31" xr:uid="{00000000-0005-0000-0000-000002000000}"/>
    <cellStyle name="20% - Accent1 5" xfId="35" xr:uid="{00000000-0005-0000-0000-000003000000}"/>
    <cellStyle name="20% - Accent1 6" xfId="33" xr:uid="{00000000-0005-0000-0000-000004000000}"/>
    <cellStyle name="20% - Accent2 2" xfId="30" xr:uid="{00000000-0005-0000-0000-000005000000}"/>
    <cellStyle name="20% - Accent2 3" xfId="26" xr:uid="{00000000-0005-0000-0000-000006000000}"/>
    <cellStyle name="20% - Accent2 4" xfId="29" xr:uid="{00000000-0005-0000-0000-000007000000}"/>
    <cellStyle name="20% - Accent2 5" xfId="32" xr:uid="{00000000-0005-0000-0000-000008000000}"/>
    <cellStyle name="20% - Accent2 6" xfId="36" xr:uid="{00000000-0005-0000-0000-000009000000}"/>
    <cellStyle name="20% - Accent3 2" xfId="37" xr:uid="{00000000-0005-0000-0000-00000A000000}"/>
    <cellStyle name="20% - Accent3 3" xfId="38" xr:uid="{00000000-0005-0000-0000-00000B000000}"/>
    <cellStyle name="20% - Accent3 4" xfId="39" xr:uid="{00000000-0005-0000-0000-00000C000000}"/>
    <cellStyle name="20% - Accent3 5" xfId="40" xr:uid="{00000000-0005-0000-0000-00000D000000}"/>
    <cellStyle name="20% - Accent3 6" xfId="41" xr:uid="{00000000-0005-0000-0000-00000E000000}"/>
    <cellStyle name="20% - Accent4 2" xfId="42" xr:uid="{00000000-0005-0000-0000-00000F000000}"/>
    <cellStyle name="20% - Accent4 3" xfId="43" xr:uid="{00000000-0005-0000-0000-000010000000}"/>
    <cellStyle name="20% - Accent4 4" xfId="44" xr:uid="{00000000-0005-0000-0000-000011000000}"/>
    <cellStyle name="20% - Accent4 5" xfId="45" xr:uid="{00000000-0005-0000-0000-000012000000}"/>
    <cellStyle name="20% - Accent4 6" xfId="46" xr:uid="{00000000-0005-0000-0000-000013000000}"/>
    <cellStyle name="20% - Accent5 2" xfId="47" xr:uid="{00000000-0005-0000-0000-000014000000}"/>
    <cellStyle name="20% - Accent5 3" xfId="48" xr:uid="{00000000-0005-0000-0000-000015000000}"/>
    <cellStyle name="20% - Accent5 4" xfId="49" xr:uid="{00000000-0005-0000-0000-000016000000}"/>
    <cellStyle name="20% - Accent5 5" xfId="50" xr:uid="{00000000-0005-0000-0000-000017000000}"/>
    <cellStyle name="20% - Accent5 6" xfId="51" xr:uid="{00000000-0005-0000-0000-000018000000}"/>
    <cellStyle name="20% - Accent6 2" xfId="52" xr:uid="{00000000-0005-0000-0000-000019000000}"/>
    <cellStyle name="20% - Accent6 3" xfId="53" xr:uid="{00000000-0005-0000-0000-00001A000000}"/>
    <cellStyle name="20% - Accent6 4" xfId="54" xr:uid="{00000000-0005-0000-0000-00001B000000}"/>
    <cellStyle name="20% - Accent6 5" xfId="55" xr:uid="{00000000-0005-0000-0000-00001C000000}"/>
    <cellStyle name="20% - Accent6 6" xfId="56" xr:uid="{00000000-0005-0000-0000-00001D000000}"/>
    <cellStyle name="40% - Accent1 2" xfId="57" xr:uid="{00000000-0005-0000-0000-00001E000000}"/>
    <cellStyle name="40% - Accent1 3" xfId="58" xr:uid="{00000000-0005-0000-0000-00001F000000}"/>
    <cellStyle name="40% - Accent1 4" xfId="59" xr:uid="{00000000-0005-0000-0000-000020000000}"/>
    <cellStyle name="40% - Accent1 5" xfId="60" xr:uid="{00000000-0005-0000-0000-000021000000}"/>
    <cellStyle name="40% - Accent1 6" xfId="61" xr:uid="{00000000-0005-0000-0000-000022000000}"/>
    <cellStyle name="40% - Accent2 2" xfId="62" xr:uid="{00000000-0005-0000-0000-000023000000}"/>
    <cellStyle name="40% - Accent2 3" xfId="63" xr:uid="{00000000-0005-0000-0000-000024000000}"/>
    <cellStyle name="40% - Accent2 4" xfId="64" xr:uid="{00000000-0005-0000-0000-000025000000}"/>
    <cellStyle name="40% - Accent2 5" xfId="65" xr:uid="{00000000-0005-0000-0000-000026000000}"/>
    <cellStyle name="40% - Accent2 6" xfId="66" xr:uid="{00000000-0005-0000-0000-000027000000}"/>
    <cellStyle name="40% - Accent3 2" xfId="67" xr:uid="{00000000-0005-0000-0000-000028000000}"/>
    <cellStyle name="40% - Accent3 3" xfId="68" xr:uid="{00000000-0005-0000-0000-000029000000}"/>
    <cellStyle name="40% - Accent3 4" xfId="69" xr:uid="{00000000-0005-0000-0000-00002A000000}"/>
    <cellStyle name="40% - Accent3 5" xfId="70" xr:uid="{00000000-0005-0000-0000-00002B000000}"/>
    <cellStyle name="40% - Accent3 6" xfId="71" xr:uid="{00000000-0005-0000-0000-00002C000000}"/>
    <cellStyle name="40% - Accent4 2" xfId="72" xr:uid="{00000000-0005-0000-0000-00002D000000}"/>
    <cellStyle name="40% - Accent4 3" xfId="73" xr:uid="{00000000-0005-0000-0000-00002E000000}"/>
    <cellStyle name="40% - Accent4 4" xfId="74" xr:uid="{00000000-0005-0000-0000-00002F000000}"/>
    <cellStyle name="40% - Accent4 5" xfId="75" xr:uid="{00000000-0005-0000-0000-000030000000}"/>
    <cellStyle name="40% - Accent4 6" xfId="76" xr:uid="{00000000-0005-0000-0000-000031000000}"/>
    <cellStyle name="40% - Accent5 2" xfId="77" xr:uid="{00000000-0005-0000-0000-000032000000}"/>
    <cellStyle name="40% - Accent5 3" xfId="78" xr:uid="{00000000-0005-0000-0000-000033000000}"/>
    <cellStyle name="40% - Accent5 4" xfId="79" xr:uid="{00000000-0005-0000-0000-000034000000}"/>
    <cellStyle name="40% - Accent5 5" xfId="80" xr:uid="{00000000-0005-0000-0000-000035000000}"/>
    <cellStyle name="40% - Accent5 6" xfId="81" xr:uid="{00000000-0005-0000-0000-000036000000}"/>
    <cellStyle name="40% - Accent6 2" xfId="82" xr:uid="{00000000-0005-0000-0000-000037000000}"/>
    <cellStyle name="40% - Accent6 3" xfId="83" xr:uid="{00000000-0005-0000-0000-000038000000}"/>
    <cellStyle name="40% - Accent6 4" xfId="84" xr:uid="{00000000-0005-0000-0000-000039000000}"/>
    <cellStyle name="40% - Accent6 5" xfId="85" xr:uid="{00000000-0005-0000-0000-00003A000000}"/>
    <cellStyle name="40% - Accent6 6" xfId="86" xr:uid="{00000000-0005-0000-0000-00003B000000}"/>
    <cellStyle name="60% - Accent1 2" xfId="87" xr:uid="{00000000-0005-0000-0000-00003C000000}"/>
    <cellStyle name="60% - Accent1 3" xfId="88" xr:uid="{00000000-0005-0000-0000-00003D000000}"/>
    <cellStyle name="60% - Accent1 4" xfId="89" xr:uid="{00000000-0005-0000-0000-00003E000000}"/>
    <cellStyle name="60% - Accent1 5" xfId="90" xr:uid="{00000000-0005-0000-0000-00003F000000}"/>
    <cellStyle name="60% - Accent1 6" xfId="91" xr:uid="{00000000-0005-0000-0000-000040000000}"/>
    <cellStyle name="60% - Accent2 2" xfId="92" xr:uid="{00000000-0005-0000-0000-000041000000}"/>
    <cellStyle name="60% - Accent2 3" xfId="93" xr:uid="{00000000-0005-0000-0000-000042000000}"/>
    <cellStyle name="60% - Accent2 4" xfId="94" xr:uid="{00000000-0005-0000-0000-000043000000}"/>
    <cellStyle name="60% - Accent2 5" xfId="95" xr:uid="{00000000-0005-0000-0000-000044000000}"/>
    <cellStyle name="60% - Accent2 6" xfId="96" xr:uid="{00000000-0005-0000-0000-000045000000}"/>
    <cellStyle name="60% - Accent3 2" xfId="97" xr:uid="{00000000-0005-0000-0000-000046000000}"/>
    <cellStyle name="60% - Accent3 3" xfId="98" xr:uid="{00000000-0005-0000-0000-000047000000}"/>
    <cellStyle name="60% - Accent3 4" xfId="99" xr:uid="{00000000-0005-0000-0000-000048000000}"/>
    <cellStyle name="60% - Accent3 5" xfId="100" xr:uid="{00000000-0005-0000-0000-000049000000}"/>
    <cellStyle name="60% - Accent3 6" xfId="101" xr:uid="{00000000-0005-0000-0000-00004A000000}"/>
    <cellStyle name="60% - Accent4 2" xfId="102" xr:uid="{00000000-0005-0000-0000-00004B000000}"/>
    <cellStyle name="60% - Accent4 3" xfId="103" xr:uid="{00000000-0005-0000-0000-00004C000000}"/>
    <cellStyle name="60% - Accent4 4" xfId="104" xr:uid="{00000000-0005-0000-0000-00004D000000}"/>
    <cellStyle name="60% - Accent4 5" xfId="105" xr:uid="{00000000-0005-0000-0000-00004E000000}"/>
    <cellStyle name="60% - Accent4 6" xfId="106" xr:uid="{00000000-0005-0000-0000-00004F000000}"/>
    <cellStyle name="60% - Accent5 2" xfId="107" xr:uid="{00000000-0005-0000-0000-000050000000}"/>
    <cellStyle name="60% - Accent5 3" xfId="108" xr:uid="{00000000-0005-0000-0000-000051000000}"/>
    <cellStyle name="60% - Accent5 4" xfId="109" xr:uid="{00000000-0005-0000-0000-000052000000}"/>
    <cellStyle name="60% - Accent5 5" xfId="110" xr:uid="{00000000-0005-0000-0000-000053000000}"/>
    <cellStyle name="60% - Accent5 6" xfId="111" xr:uid="{00000000-0005-0000-0000-000054000000}"/>
    <cellStyle name="60% - Accent6 2" xfId="112" xr:uid="{00000000-0005-0000-0000-000055000000}"/>
    <cellStyle name="60% - Accent6 3" xfId="113" xr:uid="{00000000-0005-0000-0000-000056000000}"/>
    <cellStyle name="60% - Accent6 4" xfId="114" xr:uid="{00000000-0005-0000-0000-000057000000}"/>
    <cellStyle name="60% - Accent6 5" xfId="115" xr:uid="{00000000-0005-0000-0000-000058000000}"/>
    <cellStyle name="60% - Accent6 6" xfId="116" xr:uid="{00000000-0005-0000-0000-000059000000}"/>
    <cellStyle name="Accent1 2" xfId="117" xr:uid="{00000000-0005-0000-0000-00005A000000}"/>
    <cellStyle name="Accent1 3" xfId="118" xr:uid="{00000000-0005-0000-0000-00005B000000}"/>
    <cellStyle name="Accent1 4" xfId="119" xr:uid="{00000000-0005-0000-0000-00005C000000}"/>
    <cellStyle name="Accent1 5" xfId="120" xr:uid="{00000000-0005-0000-0000-00005D000000}"/>
    <cellStyle name="Accent1 6" xfId="121" xr:uid="{00000000-0005-0000-0000-00005E000000}"/>
    <cellStyle name="Accent2 2" xfId="122" xr:uid="{00000000-0005-0000-0000-00005F000000}"/>
    <cellStyle name="Accent2 3" xfId="123" xr:uid="{00000000-0005-0000-0000-000060000000}"/>
    <cellStyle name="Accent2 4" xfId="124" xr:uid="{00000000-0005-0000-0000-000061000000}"/>
    <cellStyle name="Accent2 5" xfId="125" xr:uid="{00000000-0005-0000-0000-000062000000}"/>
    <cellStyle name="Accent2 6" xfId="126" xr:uid="{00000000-0005-0000-0000-000063000000}"/>
    <cellStyle name="Accent3 2" xfId="127" xr:uid="{00000000-0005-0000-0000-000064000000}"/>
    <cellStyle name="Accent3 3" xfId="128" xr:uid="{00000000-0005-0000-0000-000065000000}"/>
    <cellStyle name="Accent3 4" xfId="129" xr:uid="{00000000-0005-0000-0000-000066000000}"/>
    <cellStyle name="Accent3 5" xfId="130" xr:uid="{00000000-0005-0000-0000-000067000000}"/>
    <cellStyle name="Accent3 6" xfId="131" xr:uid="{00000000-0005-0000-0000-000068000000}"/>
    <cellStyle name="Accent4 2" xfId="132" xr:uid="{00000000-0005-0000-0000-000069000000}"/>
    <cellStyle name="Accent4 3" xfId="133" xr:uid="{00000000-0005-0000-0000-00006A000000}"/>
    <cellStyle name="Accent4 4" xfId="134" xr:uid="{00000000-0005-0000-0000-00006B000000}"/>
    <cellStyle name="Accent4 5" xfId="135" xr:uid="{00000000-0005-0000-0000-00006C000000}"/>
    <cellStyle name="Accent4 6" xfId="136" xr:uid="{00000000-0005-0000-0000-00006D000000}"/>
    <cellStyle name="Accent5 2" xfId="137" xr:uid="{00000000-0005-0000-0000-00006E000000}"/>
    <cellStyle name="Accent5 3" xfId="138" xr:uid="{00000000-0005-0000-0000-00006F000000}"/>
    <cellStyle name="Accent5 4" xfId="139" xr:uid="{00000000-0005-0000-0000-000070000000}"/>
    <cellStyle name="Accent5 5" xfId="140" xr:uid="{00000000-0005-0000-0000-000071000000}"/>
    <cellStyle name="Accent5 6" xfId="141" xr:uid="{00000000-0005-0000-0000-000072000000}"/>
    <cellStyle name="Accent6 2" xfId="142" xr:uid="{00000000-0005-0000-0000-000073000000}"/>
    <cellStyle name="Accent6 3" xfId="143" xr:uid="{00000000-0005-0000-0000-000074000000}"/>
    <cellStyle name="Accent6 4" xfId="144" xr:uid="{00000000-0005-0000-0000-000075000000}"/>
    <cellStyle name="Accent6 5" xfId="145" xr:uid="{00000000-0005-0000-0000-000076000000}"/>
    <cellStyle name="Accent6 6" xfId="146" xr:uid="{00000000-0005-0000-0000-000077000000}"/>
    <cellStyle name="Bad 2" xfId="147" xr:uid="{00000000-0005-0000-0000-000078000000}"/>
    <cellStyle name="Bad 3" xfId="148" xr:uid="{00000000-0005-0000-0000-000079000000}"/>
    <cellStyle name="Bad 4" xfId="149" xr:uid="{00000000-0005-0000-0000-00007A000000}"/>
    <cellStyle name="Bad 5" xfId="150" xr:uid="{00000000-0005-0000-0000-00007B000000}"/>
    <cellStyle name="Bad 6" xfId="151" xr:uid="{00000000-0005-0000-0000-00007C000000}"/>
    <cellStyle name="Calculation 2" xfId="152" xr:uid="{00000000-0005-0000-0000-00007D000000}"/>
    <cellStyle name="Calculation 3" xfId="153" xr:uid="{00000000-0005-0000-0000-00007E000000}"/>
    <cellStyle name="Calculation 4" xfId="154" xr:uid="{00000000-0005-0000-0000-00007F000000}"/>
    <cellStyle name="Calculation 5" xfId="155" xr:uid="{00000000-0005-0000-0000-000080000000}"/>
    <cellStyle name="Calculation 6" xfId="156" xr:uid="{00000000-0005-0000-0000-000081000000}"/>
    <cellStyle name="Check Cell 2" xfId="157" xr:uid="{00000000-0005-0000-0000-000082000000}"/>
    <cellStyle name="Check Cell 3" xfId="158" xr:uid="{00000000-0005-0000-0000-000083000000}"/>
    <cellStyle name="Check Cell 4" xfId="159" xr:uid="{00000000-0005-0000-0000-000084000000}"/>
    <cellStyle name="Check Cell 5" xfId="160" xr:uid="{00000000-0005-0000-0000-000085000000}"/>
    <cellStyle name="Check Cell 6" xfId="161" xr:uid="{00000000-0005-0000-0000-000086000000}"/>
    <cellStyle name="Comma" xfId="3" builtinId="3"/>
    <cellStyle name="Comma 10" xfId="343" xr:uid="{00000000-0005-0000-0000-000088000000}"/>
    <cellStyle name="Comma 10 2" xfId="348" xr:uid="{00000000-0005-0000-0000-000089000000}"/>
    <cellStyle name="Comma 10 2 2" xfId="812" xr:uid="{00000000-0005-0000-0000-00008A000000}"/>
    <cellStyle name="Comma 10 2 3" xfId="1247" xr:uid="{00000000-0005-0000-0000-00008B000000}"/>
    <cellStyle name="Comma 10 3" xfId="811" xr:uid="{00000000-0005-0000-0000-00008C000000}"/>
    <cellStyle name="Comma 10 4" xfId="1246" xr:uid="{00000000-0005-0000-0000-00008D000000}"/>
    <cellStyle name="Comma 11" xfId="389" xr:uid="{00000000-0005-0000-0000-00008E000000}"/>
    <cellStyle name="Comma 11 2" xfId="430" xr:uid="{00000000-0005-0000-0000-00008F000000}"/>
    <cellStyle name="Comma 11 2 2" xfId="546" xr:uid="{00000000-0005-0000-0000-000090000000}"/>
    <cellStyle name="Comma 11 2 2 2" xfId="757" xr:uid="{00000000-0005-0000-0000-000091000000}"/>
    <cellStyle name="Comma 11 2 2 2 2" xfId="1196" xr:uid="{00000000-0005-0000-0000-000092000000}"/>
    <cellStyle name="Comma 11 2 2 2 2 2" xfId="2107" xr:uid="{A541ADE7-DBD5-4647-94EA-AAD68A247A86}"/>
    <cellStyle name="Comma 11 2 2 2 3" xfId="1685" xr:uid="{CC50C7A4-86BD-4AA6-B529-EDB79987AEE0}"/>
    <cellStyle name="Comma 11 2 2 3" xfId="985" xr:uid="{00000000-0005-0000-0000-000093000000}"/>
    <cellStyle name="Comma 11 2 2 3 2" xfId="1896" xr:uid="{232513BF-D179-4C4D-90C2-33EA65821307}"/>
    <cellStyle name="Comma 11 2 2 4" xfId="1474" xr:uid="{8D7DA8E9-7549-4E0E-A55B-916226C33982}"/>
    <cellStyle name="Comma 11 2 3" xfId="645" xr:uid="{00000000-0005-0000-0000-000094000000}"/>
    <cellStyle name="Comma 11 2 3 2" xfId="1084" xr:uid="{00000000-0005-0000-0000-000095000000}"/>
    <cellStyle name="Comma 11 2 3 2 2" xfId="1995" xr:uid="{5FF9A0D7-CA96-4F6B-A163-8C753A1EBBF0}"/>
    <cellStyle name="Comma 11 2 3 3" xfId="1573" xr:uid="{D76484C7-AB56-4EEB-ADB1-4F3513BE8F8B}"/>
    <cellStyle name="Comma 11 2 4" xfId="872" xr:uid="{00000000-0005-0000-0000-000096000000}"/>
    <cellStyle name="Comma 11 2 4 2" xfId="1784" xr:uid="{04F25146-7A37-410E-A04B-16D6502D0F97}"/>
    <cellStyle name="Comma 11 2 5" xfId="1362" xr:uid="{25F4157F-7128-4B77-AD4C-E51288B86798}"/>
    <cellStyle name="Comma 11 3" xfId="506" xr:uid="{00000000-0005-0000-0000-000097000000}"/>
    <cellStyle name="Comma 11 3 2" xfId="717" xr:uid="{00000000-0005-0000-0000-000098000000}"/>
    <cellStyle name="Comma 11 3 2 2" xfId="1156" xr:uid="{00000000-0005-0000-0000-000099000000}"/>
    <cellStyle name="Comma 11 3 2 2 2" xfId="2067" xr:uid="{29254301-1D3F-41DD-BDF6-CA7E14DF606B}"/>
    <cellStyle name="Comma 11 3 2 3" xfId="1645" xr:uid="{8B9BFC0A-6EE5-4A06-AFA0-4CFD26EA76E3}"/>
    <cellStyle name="Comma 11 3 3" xfId="945" xr:uid="{00000000-0005-0000-0000-00009A000000}"/>
    <cellStyle name="Comma 11 3 3 2" xfId="1856" xr:uid="{0C3FB8E1-58DF-4C48-BD75-EC464BD92D4A}"/>
    <cellStyle name="Comma 11 3 4" xfId="1434" xr:uid="{0528167B-52D4-4297-9C98-F5EDA19A426F}"/>
    <cellStyle name="Comma 11 4" xfId="605" xr:uid="{00000000-0005-0000-0000-00009B000000}"/>
    <cellStyle name="Comma 11 4 2" xfId="1044" xr:uid="{00000000-0005-0000-0000-00009C000000}"/>
    <cellStyle name="Comma 11 4 2 2" xfId="1955" xr:uid="{BE649C04-075C-4144-823E-8C289230E80E}"/>
    <cellStyle name="Comma 11 4 3" xfId="1533" xr:uid="{7124D2E3-FB09-4568-9882-1FA6339FDA9B}"/>
    <cellStyle name="Comma 11 5" xfId="831" xr:uid="{00000000-0005-0000-0000-00009D000000}"/>
    <cellStyle name="Comma 11 5 2" xfId="1744" xr:uid="{F20014AD-AE4C-4103-ADC0-AF0EEA1A56D8}"/>
    <cellStyle name="Comma 11 6" xfId="1266" xr:uid="{00000000-0005-0000-0000-00009E000000}"/>
    <cellStyle name="Comma 11 6 2" xfId="2167" xr:uid="{8B7AD55B-F2AF-4B02-A09E-7E679CD8DA60}"/>
    <cellStyle name="Comma 11 7" xfId="1321" xr:uid="{30D87FDE-D1DE-42CF-93A8-78520CCE8396}"/>
    <cellStyle name="Comma 12" xfId="391" xr:uid="{00000000-0005-0000-0000-00009F000000}"/>
    <cellStyle name="Comma 12 2" xfId="432" xr:uid="{00000000-0005-0000-0000-0000A0000000}"/>
    <cellStyle name="Comma 12 2 2" xfId="548" xr:uid="{00000000-0005-0000-0000-0000A1000000}"/>
    <cellStyle name="Comma 12 2 2 2" xfId="759" xr:uid="{00000000-0005-0000-0000-0000A2000000}"/>
    <cellStyle name="Comma 12 2 2 2 2" xfId="1198" xr:uid="{00000000-0005-0000-0000-0000A3000000}"/>
    <cellStyle name="Comma 12 2 2 2 2 2" xfId="2109" xr:uid="{70999008-C3FD-4BCB-AB8F-5759DF57BB4F}"/>
    <cellStyle name="Comma 12 2 2 2 3" xfId="1687" xr:uid="{C9A790EB-228E-4443-B9EE-089C010D99E3}"/>
    <cellStyle name="Comma 12 2 2 3" xfId="987" xr:uid="{00000000-0005-0000-0000-0000A4000000}"/>
    <cellStyle name="Comma 12 2 2 3 2" xfId="1898" xr:uid="{42972FF3-1504-4981-BBEF-DFDE6E25E4E3}"/>
    <cellStyle name="Comma 12 2 2 4" xfId="1476" xr:uid="{102F22C6-6AFA-4572-881A-45E755853F79}"/>
    <cellStyle name="Comma 12 2 3" xfId="647" xr:uid="{00000000-0005-0000-0000-0000A5000000}"/>
    <cellStyle name="Comma 12 2 3 2" xfId="1086" xr:uid="{00000000-0005-0000-0000-0000A6000000}"/>
    <cellStyle name="Comma 12 2 3 2 2" xfId="1997" xr:uid="{FF7F090B-1F74-4D21-A787-D215F343E6B6}"/>
    <cellStyle name="Comma 12 2 3 3" xfId="1575" xr:uid="{4AFCC974-FA00-4905-AED4-51757229DF5F}"/>
    <cellStyle name="Comma 12 2 4" xfId="874" xr:uid="{00000000-0005-0000-0000-0000A7000000}"/>
    <cellStyle name="Comma 12 2 4 2" xfId="1786" xr:uid="{D5F350B8-151C-41F7-8432-965050530703}"/>
    <cellStyle name="Comma 12 2 5" xfId="1364" xr:uid="{0786DE2B-C9DC-44B5-A280-48666F540699}"/>
    <cellStyle name="Comma 12 3" xfId="508" xr:uid="{00000000-0005-0000-0000-0000A8000000}"/>
    <cellStyle name="Comma 12 3 2" xfId="719" xr:uid="{00000000-0005-0000-0000-0000A9000000}"/>
    <cellStyle name="Comma 12 3 2 2" xfId="1158" xr:uid="{00000000-0005-0000-0000-0000AA000000}"/>
    <cellStyle name="Comma 12 3 2 2 2" xfId="2069" xr:uid="{9E6DAF68-B6A9-4A18-BE76-DDE688280C4D}"/>
    <cellStyle name="Comma 12 3 2 3" xfId="1647" xr:uid="{242225D8-FBA7-47DC-BB3C-05D8B2D23738}"/>
    <cellStyle name="Comma 12 3 3" xfId="947" xr:uid="{00000000-0005-0000-0000-0000AB000000}"/>
    <cellStyle name="Comma 12 3 3 2" xfId="1858" xr:uid="{37572819-D377-4B85-9ADC-44EE897F5DB1}"/>
    <cellStyle name="Comma 12 3 4" xfId="1436" xr:uid="{220CE608-89AD-4AA0-94B8-E72FD4402567}"/>
    <cellStyle name="Comma 12 4" xfId="607" xr:uid="{00000000-0005-0000-0000-0000AC000000}"/>
    <cellStyle name="Comma 12 4 2" xfId="1046" xr:uid="{00000000-0005-0000-0000-0000AD000000}"/>
    <cellStyle name="Comma 12 4 2 2" xfId="1957" xr:uid="{96BA8D7D-040E-424C-8674-D19AFA904A17}"/>
    <cellStyle name="Comma 12 4 3" xfId="1535" xr:uid="{991887B2-A50A-4E4B-8863-50FFAED02C35}"/>
    <cellStyle name="Comma 12 5" xfId="833" xr:uid="{00000000-0005-0000-0000-0000AE000000}"/>
    <cellStyle name="Comma 12 5 2" xfId="1746" xr:uid="{32B2F59B-6CAE-46AF-AD44-FB1ED9350C1D}"/>
    <cellStyle name="Comma 12 6" xfId="1268" xr:uid="{00000000-0005-0000-0000-0000AF000000}"/>
    <cellStyle name="Comma 12 6 2" xfId="2169" xr:uid="{1A00177A-5D92-49A6-9C70-87A8357B19AA}"/>
    <cellStyle name="Comma 12 7" xfId="1323" xr:uid="{5B098EBA-7AC8-4483-96E2-5EA78A10D5C3}"/>
    <cellStyle name="Comma 13" xfId="781" xr:uid="{00000000-0005-0000-0000-0000B0000000}"/>
    <cellStyle name="Comma 14" xfId="1221" xr:uid="{00000000-0005-0000-0000-0000B1000000}"/>
    <cellStyle name="Comma 15" xfId="1271" xr:uid="{00000000-0005-0000-0000-0000B2000000}"/>
    <cellStyle name="Comma 15 2" xfId="2172" xr:uid="{12FDF802-CAE6-4F71-B5FC-03E6BC5BCBE6}"/>
    <cellStyle name="Comma 16" xfId="1276" xr:uid="{00000000-0005-0000-0000-000028050000}"/>
    <cellStyle name="Comma 16 2" xfId="2177" xr:uid="{0DA7E5C5-B7AF-4240-91C1-4C27D13EB5A4}"/>
    <cellStyle name="Comma 2" xfId="4" xr:uid="{00000000-0005-0000-0000-0000B3000000}"/>
    <cellStyle name="Comma 2 2" xfId="7" xr:uid="{00000000-0005-0000-0000-0000B4000000}"/>
    <cellStyle name="Comma 2 2 2" xfId="18" xr:uid="{00000000-0005-0000-0000-0000B5000000}"/>
    <cellStyle name="Comma 2 2 2 2" xfId="790" xr:uid="{00000000-0005-0000-0000-0000B6000000}"/>
    <cellStyle name="Comma 2 2 2 3" xfId="1285" xr:uid="{1A88F1E2-08A0-4F3B-B9C1-A4670E49A1A4}"/>
    <cellStyle name="Comma 2 2 3" xfId="163" xr:uid="{00000000-0005-0000-0000-0000B7000000}"/>
    <cellStyle name="Comma 2 2 3 2" xfId="797" xr:uid="{00000000-0005-0000-0000-0000B8000000}"/>
    <cellStyle name="Comma 2 2 3 3" xfId="1291" xr:uid="{B7A68841-E2CE-457F-B55E-650D855E8FF2}"/>
    <cellStyle name="Comma 2 2 4" xfId="468" xr:uid="{00000000-0005-0000-0000-0000B9000000}"/>
    <cellStyle name="Comma 2 2 4 2" xfId="910" xr:uid="{00000000-0005-0000-0000-0000BA000000}"/>
    <cellStyle name="Comma 2 2 5" xfId="783" xr:uid="{00000000-0005-0000-0000-0000BB000000}"/>
    <cellStyle name="Comma 2 2 6" xfId="1225" xr:uid="{00000000-0005-0000-0000-0000BC000000}"/>
    <cellStyle name="Comma 2 3" xfId="164" xr:uid="{00000000-0005-0000-0000-0000BD000000}"/>
    <cellStyle name="Comma 2 3 2" xfId="798" xr:uid="{00000000-0005-0000-0000-0000BE000000}"/>
    <cellStyle name="Comma 2 3 3" xfId="1292" xr:uid="{938C6BD6-A144-4DA8-B9E2-43F9AEB91F06}"/>
    <cellStyle name="Comma 2 4" xfId="162" xr:uid="{00000000-0005-0000-0000-0000BF000000}"/>
    <cellStyle name="Comma 2 4 2" xfId="796" xr:uid="{00000000-0005-0000-0000-0000C0000000}"/>
    <cellStyle name="Comma 2 4 3" xfId="1237" xr:uid="{00000000-0005-0000-0000-0000C1000000}"/>
    <cellStyle name="Comma 2 5" xfId="392" xr:uid="{00000000-0005-0000-0000-0000C2000000}"/>
    <cellStyle name="Comma 2 5 2" xfId="433" xr:uid="{00000000-0005-0000-0000-0000C3000000}"/>
    <cellStyle name="Comma 2 5 2 2" xfId="549" xr:uid="{00000000-0005-0000-0000-0000C4000000}"/>
    <cellStyle name="Comma 2 5 2 2 2" xfId="760" xr:uid="{00000000-0005-0000-0000-0000C5000000}"/>
    <cellStyle name="Comma 2 5 2 2 2 2" xfId="1199" xr:uid="{00000000-0005-0000-0000-0000C6000000}"/>
    <cellStyle name="Comma 2 5 2 2 2 2 2" xfId="2110" xr:uid="{FF163E6D-D6D9-4A7C-A8EC-79481A08BE0A}"/>
    <cellStyle name="Comma 2 5 2 2 2 3" xfId="1688" xr:uid="{1E048D94-C030-41D5-A53F-55B1AF48338B}"/>
    <cellStyle name="Comma 2 5 2 2 3" xfId="988" xr:uid="{00000000-0005-0000-0000-0000C7000000}"/>
    <cellStyle name="Comma 2 5 2 2 3 2" xfId="1899" xr:uid="{F430B344-9387-404D-A442-BA7C91684C68}"/>
    <cellStyle name="Comma 2 5 2 2 4" xfId="1477" xr:uid="{F1E0E652-E16E-4666-8193-0F4AFD76E9E5}"/>
    <cellStyle name="Comma 2 5 2 3" xfId="648" xr:uid="{00000000-0005-0000-0000-0000C8000000}"/>
    <cellStyle name="Comma 2 5 2 3 2" xfId="1087" xr:uid="{00000000-0005-0000-0000-0000C9000000}"/>
    <cellStyle name="Comma 2 5 2 3 2 2" xfId="1998" xr:uid="{FFCE0A24-FEA6-496A-BBFD-F344EBBE06D4}"/>
    <cellStyle name="Comma 2 5 2 3 3" xfId="1576" xr:uid="{AC1BD113-FFE1-47E6-9FA1-F6237FB3A14A}"/>
    <cellStyle name="Comma 2 5 2 4" xfId="875" xr:uid="{00000000-0005-0000-0000-0000CA000000}"/>
    <cellStyle name="Comma 2 5 2 4 2" xfId="1787" xr:uid="{D226F60B-BDE2-4BF7-AB43-41602C01621D}"/>
    <cellStyle name="Comma 2 5 2 5" xfId="1365" xr:uid="{9022C750-B336-45FF-9B48-ABC8C1CABED1}"/>
    <cellStyle name="Comma 2 5 3" xfId="509" xr:uid="{00000000-0005-0000-0000-0000CB000000}"/>
    <cellStyle name="Comma 2 5 3 2" xfId="720" xr:uid="{00000000-0005-0000-0000-0000CC000000}"/>
    <cellStyle name="Comma 2 5 3 2 2" xfId="1159" xr:uid="{00000000-0005-0000-0000-0000CD000000}"/>
    <cellStyle name="Comma 2 5 3 2 2 2" xfId="2070" xr:uid="{B942E029-A434-4E96-9005-8A82E52A012B}"/>
    <cellStyle name="Comma 2 5 3 2 3" xfId="1648" xr:uid="{660705B4-1200-4BDB-8113-BE2EA56BA58D}"/>
    <cellStyle name="Comma 2 5 3 3" xfId="948" xr:uid="{00000000-0005-0000-0000-0000CE000000}"/>
    <cellStyle name="Comma 2 5 3 3 2" xfId="1859" xr:uid="{C4B366B9-CD2E-4DA8-9838-F2019147A9E8}"/>
    <cellStyle name="Comma 2 5 3 4" xfId="1437" xr:uid="{CD895D83-FB46-42AB-ABA0-5CE92447226D}"/>
    <cellStyle name="Comma 2 5 4" xfId="608" xr:uid="{00000000-0005-0000-0000-0000CF000000}"/>
    <cellStyle name="Comma 2 5 4 2" xfId="1047" xr:uid="{00000000-0005-0000-0000-0000D0000000}"/>
    <cellStyle name="Comma 2 5 4 2 2" xfId="1958" xr:uid="{F512D4B9-C923-4F93-A7DF-9B490B2D19C8}"/>
    <cellStyle name="Comma 2 5 4 3" xfId="1536" xr:uid="{ECB16D37-E8FB-40D1-AC76-446B7890DA6E}"/>
    <cellStyle name="Comma 2 5 5" xfId="834" xr:uid="{00000000-0005-0000-0000-0000D1000000}"/>
    <cellStyle name="Comma 2 5 5 2" xfId="1747" xr:uid="{04394F6D-97D6-4483-8339-BF1E9E109F40}"/>
    <cellStyle name="Comma 2 5 6" xfId="1269" xr:uid="{00000000-0005-0000-0000-0000D2000000}"/>
    <cellStyle name="Comma 2 5 6 2" xfId="2170" xr:uid="{0AF0FB92-C7F2-46F6-9E66-962F28C99300}"/>
    <cellStyle name="Comma 2 5 7" xfId="1324" xr:uid="{3C4AD4E4-7C28-4183-87EC-029AFD07D3DB}"/>
    <cellStyle name="Comma 2 6" xfId="394" xr:uid="{00000000-0005-0000-0000-0000D3000000}"/>
    <cellStyle name="Comma 2 6 2" xfId="836" xr:uid="{00000000-0005-0000-0000-0000D4000000}"/>
    <cellStyle name="Comma 2 6 3" xfId="1326" xr:uid="{8A85EF62-2D33-4A95-A6E4-69F98DA04449}"/>
    <cellStyle name="Comma 2 7" xfId="1223" xr:uid="{00000000-0005-0000-0000-0000D5000000}"/>
    <cellStyle name="Comma 2 8" xfId="1278" xr:uid="{F3002FE3-F36F-46FC-AED5-089C1C555B0C}"/>
    <cellStyle name="Comma 3" xfId="9" xr:uid="{00000000-0005-0000-0000-0000D6000000}"/>
    <cellStyle name="Comma 3 10" xfId="1226" xr:uid="{00000000-0005-0000-0000-0000D7000000}"/>
    <cellStyle name="Comma 3 10 2" xfId="2133" xr:uid="{75E12011-CC33-4E57-963D-C04A5273F676}"/>
    <cellStyle name="Comma 3 11" xfId="1280" xr:uid="{744B000A-FA65-43C6-A252-2324DC2E69BE}"/>
    <cellStyle name="Comma 3 2" xfId="23" xr:uid="{00000000-0005-0000-0000-0000D8000000}"/>
    <cellStyle name="Comma 3 2 10" xfId="1235" xr:uid="{00000000-0005-0000-0000-0000D9000000}"/>
    <cellStyle name="Comma 3 2 10 2" xfId="2141" xr:uid="{2516F025-6CF2-4771-B409-08C99A296050}"/>
    <cellStyle name="Comma 3 2 11" xfId="1289" xr:uid="{89802984-7CFD-4421-A0FF-50ED763BEC0A}"/>
    <cellStyle name="Comma 3 2 2" xfId="165" xr:uid="{00000000-0005-0000-0000-0000DA000000}"/>
    <cellStyle name="Comma 3 2 2 2" xfId="799" xr:uid="{00000000-0005-0000-0000-0000DB000000}"/>
    <cellStyle name="Comma 3 2 2 3" xfId="1293" xr:uid="{35739BEF-EF54-4795-9636-C06DB1F7CC4C}"/>
    <cellStyle name="Comma 3 2 3" xfId="380" xr:uid="{00000000-0005-0000-0000-0000DC000000}"/>
    <cellStyle name="Comma 3 2 3 2" xfId="421" xr:uid="{00000000-0005-0000-0000-0000DD000000}"/>
    <cellStyle name="Comma 3 2 3 2 2" xfId="537" xr:uid="{00000000-0005-0000-0000-0000DE000000}"/>
    <cellStyle name="Comma 3 2 3 2 2 2" xfId="748" xr:uid="{00000000-0005-0000-0000-0000DF000000}"/>
    <cellStyle name="Comma 3 2 3 2 2 2 2" xfId="1187" xr:uid="{00000000-0005-0000-0000-0000E0000000}"/>
    <cellStyle name="Comma 3 2 3 2 2 2 2 2" xfId="2098" xr:uid="{64E8384C-E77A-4621-B515-58B604A7EF96}"/>
    <cellStyle name="Comma 3 2 3 2 2 2 3" xfId="1676" xr:uid="{785CC482-8AE8-4E1D-ABBB-F5317A98C435}"/>
    <cellStyle name="Comma 3 2 3 2 2 3" xfId="976" xr:uid="{00000000-0005-0000-0000-0000E1000000}"/>
    <cellStyle name="Comma 3 2 3 2 2 3 2" xfId="1887" xr:uid="{43B8F275-45D8-40B5-9123-C5EA01673534}"/>
    <cellStyle name="Comma 3 2 3 2 2 4" xfId="1465" xr:uid="{2D7E3761-B9D5-47BD-95E3-3B1B257F92FD}"/>
    <cellStyle name="Comma 3 2 3 2 3" xfId="636" xr:uid="{00000000-0005-0000-0000-0000E2000000}"/>
    <cellStyle name="Comma 3 2 3 2 3 2" xfId="1075" xr:uid="{00000000-0005-0000-0000-0000E3000000}"/>
    <cellStyle name="Comma 3 2 3 2 3 2 2" xfId="1986" xr:uid="{EEC7457F-FE76-4E9D-A276-CF9814C3019B}"/>
    <cellStyle name="Comma 3 2 3 2 3 3" xfId="1564" xr:uid="{8833615A-C1BE-46DF-B771-C1147FF10AA2}"/>
    <cellStyle name="Comma 3 2 3 2 4" xfId="863" xr:uid="{00000000-0005-0000-0000-0000E4000000}"/>
    <cellStyle name="Comma 3 2 3 2 4 2" xfId="1775" xr:uid="{A1D5BF71-379F-4067-9339-21A7E24C6126}"/>
    <cellStyle name="Comma 3 2 3 2 5" xfId="1353" xr:uid="{D10619AF-1F95-4D71-A1C4-7CB4AA3A4A0F}"/>
    <cellStyle name="Comma 3 2 3 3" xfId="497" xr:uid="{00000000-0005-0000-0000-0000E5000000}"/>
    <cellStyle name="Comma 3 2 3 3 2" xfId="708" xr:uid="{00000000-0005-0000-0000-0000E6000000}"/>
    <cellStyle name="Comma 3 2 3 3 2 2" xfId="1147" xr:uid="{00000000-0005-0000-0000-0000E7000000}"/>
    <cellStyle name="Comma 3 2 3 3 2 2 2" xfId="2058" xr:uid="{594864CD-3931-464A-9535-9B075920E0BD}"/>
    <cellStyle name="Comma 3 2 3 3 2 3" xfId="1636" xr:uid="{51EF29A2-EB70-446F-8C24-43FA86D12C54}"/>
    <cellStyle name="Comma 3 2 3 3 3" xfId="936" xr:uid="{00000000-0005-0000-0000-0000E8000000}"/>
    <cellStyle name="Comma 3 2 3 3 3 2" xfId="1847" xr:uid="{7562D3B4-E0B2-4BE9-9717-5377296818AD}"/>
    <cellStyle name="Comma 3 2 3 3 4" xfId="1425" xr:uid="{10126922-A3D2-4790-9564-B72ABB53FC04}"/>
    <cellStyle name="Comma 3 2 3 4" xfId="596" xr:uid="{00000000-0005-0000-0000-0000E9000000}"/>
    <cellStyle name="Comma 3 2 3 4 2" xfId="1035" xr:uid="{00000000-0005-0000-0000-0000EA000000}"/>
    <cellStyle name="Comma 3 2 3 4 2 2" xfId="1946" xr:uid="{C9570FC2-ED91-4A19-A8D3-0353B961F0A0}"/>
    <cellStyle name="Comma 3 2 3 4 3" xfId="1524" xr:uid="{F0605FB2-6366-444E-8352-416E3F3F3539}"/>
    <cellStyle name="Comma 3 2 3 5" xfId="822" xr:uid="{00000000-0005-0000-0000-0000EB000000}"/>
    <cellStyle name="Comma 3 2 3 5 2" xfId="1735" xr:uid="{87174CA9-941A-4F5B-84EB-32F0DEFD888B}"/>
    <cellStyle name="Comma 3 2 3 6" xfId="1257" xr:uid="{00000000-0005-0000-0000-0000EC000000}"/>
    <cellStyle name="Comma 3 2 3 6 2" xfId="2158" xr:uid="{F65D2622-CB4E-43AC-83C5-1E1BC145D389}"/>
    <cellStyle name="Comma 3 2 3 7" xfId="1312" xr:uid="{088BCAD1-8707-4F5D-B6D4-6EF14A3BDCD3}"/>
    <cellStyle name="Comma 3 2 4" xfId="404" xr:uid="{00000000-0005-0000-0000-0000ED000000}"/>
    <cellStyle name="Comma 3 2 4 2" xfId="520" xr:uid="{00000000-0005-0000-0000-0000EE000000}"/>
    <cellStyle name="Comma 3 2 4 2 2" xfId="731" xr:uid="{00000000-0005-0000-0000-0000EF000000}"/>
    <cellStyle name="Comma 3 2 4 2 2 2" xfId="1170" xr:uid="{00000000-0005-0000-0000-0000F0000000}"/>
    <cellStyle name="Comma 3 2 4 2 2 2 2" xfId="2081" xr:uid="{24FA3212-2E65-469E-9456-E10712BD3042}"/>
    <cellStyle name="Comma 3 2 4 2 2 3" xfId="1659" xr:uid="{CEB9BC69-8A8F-4F95-AD16-528C805B1E8A}"/>
    <cellStyle name="Comma 3 2 4 2 3" xfId="959" xr:uid="{00000000-0005-0000-0000-0000F1000000}"/>
    <cellStyle name="Comma 3 2 4 2 3 2" xfId="1870" xr:uid="{13280B93-78BA-48D6-A69C-098134F8636E}"/>
    <cellStyle name="Comma 3 2 4 2 4" xfId="1448" xr:uid="{E5ED8D9E-BC60-4B25-8E3F-24CF9872DDE0}"/>
    <cellStyle name="Comma 3 2 4 3" xfId="619" xr:uid="{00000000-0005-0000-0000-0000F2000000}"/>
    <cellStyle name="Comma 3 2 4 3 2" xfId="1058" xr:uid="{00000000-0005-0000-0000-0000F3000000}"/>
    <cellStyle name="Comma 3 2 4 3 2 2" xfId="1969" xr:uid="{99C3C0A2-6338-4166-BCEB-D12454DC5653}"/>
    <cellStyle name="Comma 3 2 4 3 3" xfId="1547" xr:uid="{7995398F-62A4-4128-9FE7-2411A90CF727}"/>
    <cellStyle name="Comma 3 2 4 4" xfId="846" xr:uid="{00000000-0005-0000-0000-0000F4000000}"/>
    <cellStyle name="Comma 3 2 4 4 2" xfId="1758" xr:uid="{C3620884-0621-4A15-8585-71A65BE4C8AF}"/>
    <cellStyle name="Comma 3 2 4 5" xfId="1336" xr:uid="{3FBD4D1C-164C-49F8-B7B8-E6C0D412C945}"/>
    <cellStyle name="Comma 3 2 5" xfId="442" xr:uid="{00000000-0005-0000-0000-0000F5000000}"/>
    <cellStyle name="Comma 3 2 5 2" xfId="558" xr:uid="{00000000-0005-0000-0000-0000F6000000}"/>
    <cellStyle name="Comma 3 2 5 2 2" xfId="769" xr:uid="{00000000-0005-0000-0000-0000F7000000}"/>
    <cellStyle name="Comma 3 2 5 2 2 2" xfId="1208" xr:uid="{00000000-0005-0000-0000-0000F8000000}"/>
    <cellStyle name="Comma 3 2 5 2 2 2 2" xfId="2119" xr:uid="{4902459C-7378-4A06-A7C8-DE611713D372}"/>
    <cellStyle name="Comma 3 2 5 2 2 3" xfId="1697" xr:uid="{670FBA8B-F98F-4C3B-AC25-29FBED79A068}"/>
    <cellStyle name="Comma 3 2 5 2 3" xfId="997" xr:uid="{00000000-0005-0000-0000-0000F9000000}"/>
    <cellStyle name="Comma 3 2 5 2 3 2" xfId="1908" xr:uid="{0FF3C25E-60E6-493D-A3DE-50A8E1651A15}"/>
    <cellStyle name="Comma 3 2 5 2 4" xfId="1486" xr:uid="{189A2119-B670-4345-AB4A-45A1BCA500AB}"/>
    <cellStyle name="Comma 3 2 5 3" xfId="657" xr:uid="{00000000-0005-0000-0000-0000FA000000}"/>
    <cellStyle name="Comma 3 2 5 3 2" xfId="1096" xr:uid="{00000000-0005-0000-0000-0000FB000000}"/>
    <cellStyle name="Comma 3 2 5 3 2 2" xfId="2007" xr:uid="{60496838-F313-4163-98C8-6DE79880ED2F}"/>
    <cellStyle name="Comma 3 2 5 3 3" xfId="1585" xr:uid="{D998C6E2-D022-4E30-8006-7749A3364FA3}"/>
    <cellStyle name="Comma 3 2 5 4" xfId="884" xr:uid="{00000000-0005-0000-0000-0000FC000000}"/>
    <cellStyle name="Comma 3 2 5 4 2" xfId="1796" xr:uid="{2632020D-BCC1-4EF5-8E35-86DBDE4A81D0}"/>
    <cellStyle name="Comma 3 2 5 5" xfId="1374" xr:uid="{C35ECC7D-2186-4278-AD2F-9C09278EE4E5}"/>
    <cellStyle name="Comma 3 2 6" xfId="452" xr:uid="{00000000-0005-0000-0000-0000FD000000}"/>
    <cellStyle name="Comma 3 2 6 2" xfId="568" xr:uid="{00000000-0005-0000-0000-0000FE000000}"/>
    <cellStyle name="Comma 3 2 6 2 2" xfId="779" xr:uid="{00000000-0005-0000-0000-0000FF000000}"/>
    <cellStyle name="Comma 3 2 6 2 2 2" xfId="1218" xr:uid="{00000000-0005-0000-0000-000000010000}"/>
    <cellStyle name="Comma 3 2 6 2 2 2 2" xfId="2129" xr:uid="{4E08683F-C6BC-41BD-97DE-A86E520A8FCB}"/>
    <cellStyle name="Comma 3 2 6 2 2 3" xfId="1707" xr:uid="{2DA7E746-F8C7-47BD-A714-A2E48D4F6B6F}"/>
    <cellStyle name="Comma 3 2 6 2 3" xfId="1007" xr:uid="{00000000-0005-0000-0000-000001010000}"/>
    <cellStyle name="Comma 3 2 6 2 3 2" xfId="1918" xr:uid="{A79A2B07-9D3A-4697-932A-1E6F3D6E2BF1}"/>
    <cellStyle name="Comma 3 2 6 2 4" xfId="1496" xr:uid="{8519731B-C38D-4F1B-8B91-1E1BF8137D30}"/>
    <cellStyle name="Comma 3 2 6 3" xfId="667" xr:uid="{00000000-0005-0000-0000-000002010000}"/>
    <cellStyle name="Comma 3 2 6 3 2" xfId="1106" xr:uid="{00000000-0005-0000-0000-000003010000}"/>
    <cellStyle name="Comma 3 2 6 3 2 2" xfId="2017" xr:uid="{2C7CF40F-A6DA-4C03-9F86-3E3D62BBD55B}"/>
    <cellStyle name="Comma 3 2 6 3 3" xfId="1595" xr:uid="{E48B7B81-55C2-47D1-8353-A9D330E8F11B}"/>
    <cellStyle name="Comma 3 2 6 4" xfId="894" xr:uid="{00000000-0005-0000-0000-000004010000}"/>
    <cellStyle name="Comma 3 2 6 4 2" xfId="1806" xr:uid="{77C7709D-C913-4FC0-99A2-04DBBA38A271}"/>
    <cellStyle name="Comma 3 2 6 5" xfId="1384" xr:uid="{6E4CE8B6-2E28-4FA7-A872-158C3A1423C8}"/>
    <cellStyle name="Comma 3 2 7" xfId="480" xr:uid="{00000000-0005-0000-0000-000005010000}"/>
    <cellStyle name="Comma 3 2 7 2" xfId="691" xr:uid="{00000000-0005-0000-0000-000006010000}"/>
    <cellStyle name="Comma 3 2 7 2 2" xfId="1130" xr:uid="{00000000-0005-0000-0000-000007010000}"/>
    <cellStyle name="Comma 3 2 7 2 2 2" xfId="2041" xr:uid="{278B0A46-8FE8-4899-BEA7-5FDC2F9A5FE5}"/>
    <cellStyle name="Comma 3 2 7 2 3" xfId="1619" xr:uid="{A9194650-0A44-4324-80E5-078D3938D44A}"/>
    <cellStyle name="Comma 3 2 7 3" xfId="919" xr:uid="{00000000-0005-0000-0000-000008010000}"/>
    <cellStyle name="Comma 3 2 7 3 2" xfId="1830" xr:uid="{2AB44B08-0DBA-4E37-B934-B380B86C5190}"/>
    <cellStyle name="Comma 3 2 7 4" xfId="1408" xr:uid="{C1D71421-0814-48D7-8D30-CC1459A7BED2}"/>
    <cellStyle name="Comma 3 2 8" xfId="579" xr:uid="{00000000-0005-0000-0000-000009010000}"/>
    <cellStyle name="Comma 3 2 8 2" xfId="1018" xr:uid="{00000000-0005-0000-0000-00000A010000}"/>
    <cellStyle name="Comma 3 2 8 2 2" xfId="1929" xr:uid="{6F98E66D-A736-4015-99D7-85F29506E3DE}"/>
    <cellStyle name="Comma 3 2 8 3" xfId="1507" xr:uid="{D0E1A1FD-97C8-4ABA-B025-52F21C1899FD}"/>
    <cellStyle name="Comma 3 2 9" xfId="794" xr:uid="{00000000-0005-0000-0000-00000B010000}"/>
    <cellStyle name="Comma 3 2 9 2" xfId="1718" xr:uid="{9F899DAE-D7B0-4B77-9C4C-5A5D22729587}"/>
    <cellStyle name="Comma 3 3" xfId="15" xr:uid="{00000000-0005-0000-0000-00000C010000}"/>
    <cellStyle name="Comma 3 3 2" xfId="788" xr:uid="{00000000-0005-0000-0000-00000D010000}"/>
    <cellStyle name="Comma 3 3 3" xfId="1230" xr:uid="{00000000-0005-0000-0000-00000E010000}"/>
    <cellStyle name="Comma 3 4" xfId="372" xr:uid="{00000000-0005-0000-0000-00000F010000}"/>
    <cellStyle name="Comma 3 4 2" xfId="413" xr:uid="{00000000-0005-0000-0000-000010010000}"/>
    <cellStyle name="Comma 3 4 2 2" xfId="529" xr:uid="{00000000-0005-0000-0000-000011010000}"/>
    <cellStyle name="Comma 3 4 2 2 2" xfId="740" xr:uid="{00000000-0005-0000-0000-000012010000}"/>
    <cellStyle name="Comma 3 4 2 2 2 2" xfId="1179" xr:uid="{00000000-0005-0000-0000-000013010000}"/>
    <cellStyle name="Comma 3 4 2 2 2 2 2" xfId="2090" xr:uid="{1C1D6FC1-1B06-4E04-8658-FDB863CD9CE0}"/>
    <cellStyle name="Comma 3 4 2 2 2 3" xfId="1668" xr:uid="{0BBA7E33-8642-4B2D-9D50-7E68A1540624}"/>
    <cellStyle name="Comma 3 4 2 2 3" xfId="968" xr:uid="{00000000-0005-0000-0000-000014010000}"/>
    <cellStyle name="Comma 3 4 2 2 3 2" xfId="1879" xr:uid="{ED39A46F-3D3E-449C-BCFF-A24C3E92EEBA}"/>
    <cellStyle name="Comma 3 4 2 2 4" xfId="1457" xr:uid="{DD4511D5-A6C2-4B1F-935E-EFB6C4C75C6A}"/>
    <cellStyle name="Comma 3 4 2 3" xfId="628" xr:uid="{00000000-0005-0000-0000-000015010000}"/>
    <cellStyle name="Comma 3 4 2 3 2" xfId="1067" xr:uid="{00000000-0005-0000-0000-000016010000}"/>
    <cellStyle name="Comma 3 4 2 3 2 2" xfId="1978" xr:uid="{A34DEE44-8B7A-4810-B9BA-8D961759569C}"/>
    <cellStyle name="Comma 3 4 2 3 3" xfId="1556" xr:uid="{0E5A58B5-B92C-4C51-90B6-5F05D01CA397}"/>
    <cellStyle name="Comma 3 4 2 4" xfId="855" xr:uid="{00000000-0005-0000-0000-000017010000}"/>
    <cellStyle name="Comma 3 4 2 4 2" xfId="1767" xr:uid="{922CF2E4-C085-4652-9732-3F8D4D8F5C97}"/>
    <cellStyle name="Comma 3 4 2 5" xfId="1345" xr:uid="{35662796-FE65-455A-BDB5-6C9980090416}"/>
    <cellStyle name="Comma 3 4 3" xfId="489" xr:uid="{00000000-0005-0000-0000-000018010000}"/>
    <cellStyle name="Comma 3 4 3 2" xfId="700" xr:uid="{00000000-0005-0000-0000-000019010000}"/>
    <cellStyle name="Comma 3 4 3 2 2" xfId="1139" xr:uid="{00000000-0005-0000-0000-00001A010000}"/>
    <cellStyle name="Comma 3 4 3 2 2 2" xfId="2050" xr:uid="{9C102D78-FFD3-4172-81A8-C9EB4089BA48}"/>
    <cellStyle name="Comma 3 4 3 2 3" xfId="1628" xr:uid="{F41FF6DB-82A3-4B8F-B520-038EF771995B}"/>
    <cellStyle name="Comma 3 4 3 3" xfId="928" xr:uid="{00000000-0005-0000-0000-00001B010000}"/>
    <cellStyle name="Comma 3 4 3 3 2" xfId="1839" xr:uid="{8F3D9E71-6C2C-4139-B6C2-C7AA12BD0531}"/>
    <cellStyle name="Comma 3 4 3 4" xfId="1417" xr:uid="{BDF26AAB-B995-4E02-842A-C500549162FF}"/>
    <cellStyle name="Comma 3 4 4" xfId="588" xr:uid="{00000000-0005-0000-0000-00001C010000}"/>
    <cellStyle name="Comma 3 4 4 2" xfId="1027" xr:uid="{00000000-0005-0000-0000-00001D010000}"/>
    <cellStyle name="Comma 3 4 4 2 2" xfId="1938" xr:uid="{CCC164EF-DD91-45B1-AA9F-B459852E885F}"/>
    <cellStyle name="Comma 3 4 4 3" xfId="1516" xr:uid="{C56131BC-7E84-4200-85E7-71AE07EACB48}"/>
    <cellStyle name="Comma 3 4 5" xfId="814" xr:uid="{00000000-0005-0000-0000-00001E010000}"/>
    <cellStyle name="Comma 3 4 5 2" xfId="1727" xr:uid="{AA198FEB-3708-4D9E-8589-02ACEC60B126}"/>
    <cellStyle name="Comma 3 4 6" xfId="1249" xr:uid="{00000000-0005-0000-0000-00001F010000}"/>
    <cellStyle name="Comma 3 4 6 2" xfId="2150" xr:uid="{17EC0095-20D9-4074-8C55-D1BD3207C47A}"/>
    <cellStyle name="Comma 3 4 7" xfId="1304" xr:uid="{BE511C30-B471-405A-8A8D-EF4708E4B982}"/>
    <cellStyle name="Comma 3 5" xfId="396" xr:uid="{00000000-0005-0000-0000-000020010000}"/>
    <cellStyle name="Comma 3 5 2" xfId="512" xr:uid="{00000000-0005-0000-0000-000021010000}"/>
    <cellStyle name="Comma 3 5 2 2" xfId="723" xr:uid="{00000000-0005-0000-0000-000022010000}"/>
    <cellStyle name="Comma 3 5 2 2 2" xfId="1162" xr:uid="{00000000-0005-0000-0000-000023010000}"/>
    <cellStyle name="Comma 3 5 2 2 2 2" xfId="2073" xr:uid="{AF0F1BF7-A06A-41BF-AF66-F8C562ACA6C1}"/>
    <cellStyle name="Comma 3 5 2 2 3" xfId="1651" xr:uid="{E2685C87-9C21-4A16-BA1D-E416C5C38021}"/>
    <cellStyle name="Comma 3 5 2 3" xfId="951" xr:uid="{00000000-0005-0000-0000-000024010000}"/>
    <cellStyle name="Comma 3 5 2 3 2" xfId="1862" xr:uid="{95423DA2-DB94-4069-A80D-0C965A0683DD}"/>
    <cellStyle name="Comma 3 5 2 4" xfId="1440" xr:uid="{16B39687-BD3F-4768-8079-510A910B636F}"/>
    <cellStyle name="Comma 3 5 3" xfId="611" xr:uid="{00000000-0005-0000-0000-000025010000}"/>
    <cellStyle name="Comma 3 5 3 2" xfId="1050" xr:uid="{00000000-0005-0000-0000-000026010000}"/>
    <cellStyle name="Comma 3 5 3 2 2" xfId="1961" xr:uid="{E6078527-5CC0-4DDA-A8E2-4C355236712C}"/>
    <cellStyle name="Comma 3 5 3 3" xfId="1539" xr:uid="{EFFCAEFB-5857-4242-A02D-6EB61CB541B0}"/>
    <cellStyle name="Comma 3 5 4" xfId="838" xr:uid="{00000000-0005-0000-0000-000027010000}"/>
    <cellStyle name="Comma 3 5 4 2" xfId="1750" xr:uid="{ED6472BE-9079-475B-9CDB-95232C67CB6F}"/>
    <cellStyle name="Comma 3 5 5" xfId="1328" xr:uid="{0D30BB41-557A-48A8-A84C-66D75BB8AFA8}"/>
    <cellStyle name="Comma 3 6" xfId="458" xr:uid="{00000000-0005-0000-0000-000028010000}"/>
    <cellStyle name="Comma 3 6 2" xfId="673" xr:uid="{00000000-0005-0000-0000-000029010000}"/>
    <cellStyle name="Comma 3 6 2 2" xfId="1112" xr:uid="{00000000-0005-0000-0000-00002A010000}"/>
    <cellStyle name="Comma 3 6 2 2 2" xfId="2023" xr:uid="{83CB663C-03E8-4D0A-AB9A-1BA95CE2CDA4}"/>
    <cellStyle name="Comma 3 6 2 3" xfId="1601" xr:uid="{DC254C76-06A2-44C5-AEF9-891BFF8C041F}"/>
    <cellStyle name="Comma 3 6 3" xfId="900" xr:uid="{00000000-0005-0000-0000-00002B010000}"/>
    <cellStyle name="Comma 3 6 3 2" xfId="1812" xr:uid="{327F841D-8B5B-4987-8304-FD204CBA3E05}"/>
    <cellStyle name="Comma 3 6 4" xfId="1390" xr:uid="{C7705083-7CB4-40B6-A89C-75BE0FE87E95}"/>
    <cellStyle name="Comma 3 7" xfId="470" xr:uid="{00000000-0005-0000-0000-00002C010000}"/>
    <cellStyle name="Comma 3 7 2" xfId="683" xr:uid="{00000000-0005-0000-0000-00002D010000}"/>
    <cellStyle name="Comma 3 7 2 2" xfId="1122" xr:uid="{00000000-0005-0000-0000-00002E010000}"/>
    <cellStyle name="Comma 3 7 2 2 2" xfId="2033" xr:uid="{70814027-2D41-49B2-846F-FA7FD5BC9F2C}"/>
    <cellStyle name="Comma 3 7 2 3" xfId="1611" xr:uid="{28C0AD77-4D44-460A-AC8E-16A1CDD3F94B}"/>
    <cellStyle name="Comma 3 7 3" xfId="911" xr:uid="{00000000-0005-0000-0000-00002F010000}"/>
    <cellStyle name="Comma 3 7 3 2" xfId="1822" xr:uid="{151E06E6-F089-4024-949C-DDF011552379}"/>
    <cellStyle name="Comma 3 7 4" xfId="1400" xr:uid="{F1B133A5-5286-4972-BD29-805382FBC782}"/>
    <cellStyle name="Comma 3 8" xfId="571" xr:uid="{00000000-0005-0000-0000-000030010000}"/>
    <cellStyle name="Comma 3 8 2" xfId="1010" xr:uid="{00000000-0005-0000-0000-000031010000}"/>
    <cellStyle name="Comma 3 8 2 2" xfId="1921" xr:uid="{C50875EC-917A-4CD0-BFD0-1E6EE149D6B7}"/>
    <cellStyle name="Comma 3 8 3" xfId="1499" xr:uid="{274BCF88-3CC6-4699-B792-A41B8C455E33}"/>
    <cellStyle name="Comma 3 9" xfId="784" xr:uid="{00000000-0005-0000-0000-000032010000}"/>
    <cellStyle name="Comma 3 9 2" xfId="1710" xr:uid="{8CBADB22-D5B6-44BC-A5A8-6F28301BB029}"/>
    <cellStyle name="Comma 4" xfId="16" xr:uid="{00000000-0005-0000-0000-000033010000}"/>
    <cellStyle name="Comma 4 10" xfId="789" xr:uid="{00000000-0005-0000-0000-000034010000}"/>
    <cellStyle name="Comma 4 10 2" xfId="1714" xr:uid="{B6D5F262-919A-41DF-BF16-AA32E32E5718}"/>
    <cellStyle name="Comma 4 11" xfId="1231" xr:uid="{00000000-0005-0000-0000-000035010000}"/>
    <cellStyle name="Comma 4 11 2" xfId="2137" xr:uid="{D3B2427E-CABB-4FCC-BF74-435D4A30107E}"/>
    <cellStyle name="Comma 4 12" xfId="1284" xr:uid="{FADE2EB2-29F6-4CBE-806F-630E6E10608A}"/>
    <cellStyle name="Comma 4 2" xfId="166" xr:uid="{00000000-0005-0000-0000-000036010000}"/>
    <cellStyle name="Comma 4 2 2" xfId="382" xr:uid="{00000000-0005-0000-0000-000037010000}"/>
    <cellStyle name="Comma 4 2 2 2" xfId="423" xr:uid="{00000000-0005-0000-0000-000038010000}"/>
    <cellStyle name="Comma 4 2 2 2 2" xfId="539" xr:uid="{00000000-0005-0000-0000-000039010000}"/>
    <cellStyle name="Comma 4 2 2 2 2 2" xfId="750" xr:uid="{00000000-0005-0000-0000-00003A010000}"/>
    <cellStyle name="Comma 4 2 2 2 2 2 2" xfId="1189" xr:uid="{00000000-0005-0000-0000-00003B010000}"/>
    <cellStyle name="Comma 4 2 2 2 2 2 2 2" xfId="2100" xr:uid="{2D40A554-7AF0-4F32-B4F6-D618DE2D287E}"/>
    <cellStyle name="Comma 4 2 2 2 2 2 3" xfId="1678" xr:uid="{8FC8BC2F-C4A4-42B1-96FB-F0235A75D15D}"/>
    <cellStyle name="Comma 4 2 2 2 2 3" xfId="978" xr:uid="{00000000-0005-0000-0000-00003C010000}"/>
    <cellStyle name="Comma 4 2 2 2 2 3 2" xfId="1889" xr:uid="{350DA1CF-35F6-439B-82DC-394183CBFAB1}"/>
    <cellStyle name="Comma 4 2 2 2 2 4" xfId="1467" xr:uid="{8340B8E7-44EF-45A8-A462-77BDB310005F}"/>
    <cellStyle name="Comma 4 2 2 2 3" xfId="638" xr:uid="{00000000-0005-0000-0000-00003D010000}"/>
    <cellStyle name="Comma 4 2 2 2 3 2" xfId="1077" xr:uid="{00000000-0005-0000-0000-00003E010000}"/>
    <cellStyle name="Comma 4 2 2 2 3 2 2" xfId="1988" xr:uid="{F1A8AE13-43F1-44F0-B0DA-4F705004D7F3}"/>
    <cellStyle name="Comma 4 2 2 2 3 3" xfId="1566" xr:uid="{46616B95-799C-4EF7-9107-6006FFC2BC0E}"/>
    <cellStyle name="Comma 4 2 2 2 4" xfId="865" xr:uid="{00000000-0005-0000-0000-00003F010000}"/>
    <cellStyle name="Comma 4 2 2 2 4 2" xfId="1777" xr:uid="{E6884519-CCC7-43EE-8CCA-36CA6839F3A5}"/>
    <cellStyle name="Comma 4 2 2 2 5" xfId="1355" xr:uid="{EC8F081B-14DD-474F-8BE0-AB0984A08C52}"/>
    <cellStyle name="Comma 4 2 2 3" xfId="499" xr:uid="{00000000-0005-0000-0000-000040010000}"/>
    <cellStyle name="Comma 4 2 2 3 2" xfId="710" xr:uid="{00000000-0005-0000-0000-000041010000}"/>
    <cellStyle name="Comma 4 2 2 3 2 2" xfId="1149" xr:uid="{00000000-0005-0000-0000-000042010000}"/>
    <cellStyle name="Comma 4 2 2 3 2 2 2" xfId="2060" xr:uid="{06FC4278-C05D-4769-A568-7F3BEBCF2C13}"/>
    <cellStyle name="Comma 4 2 2 3 2 3" xfId="1638" xr:uid="{DD533993-4290-4377-8E88-8F3174C04DD2}"/>
    <cellStyle name="Comma 4 2 2 3 3" xfId="938" xr:uid="{00000000-0005-0000-0000-000043010000}"/>
    <cellStyle name="Comma 4 2 2 3 3 2" xfId="1849" xr:uid="{869DB219-7938-4104-848F-00FA14201ABD}"/>
    <cellStyle name="Comma 4 2 2 3 4" xfId="1427" xr:uid="{D20E32D6-7436-4C45-90BF-EDDF31ED1668}"/>
    <cellStyle name="Comma 4 2 2 4" xfId="598" xr:uid="{00000000-0005-0000-0000-000044010000}"/>
    <cellStyle name="Comma 4 2 2 4 2" xfId="1037" xr:uid="{00000000-0005-0000-0000-000045010000}"/>
    <cellStyle name="Comma 4 2 2 4 2 2" xfId="1948" xr:uid="{4E83FFAE-CE0D-43D1-A7BF-CE21E45F7C34}"/>
    <cellStyle name="Comma 4 2 2 4 3" xfId="1526" xr:uid="{0A1C7F2D-F72F-4B55-801D-B45097FE4ED5}"/>
    <cellStyle name="Comma 4 2 2 5" xfId="824" xr:uid="{00000000-0005-0000-0000-000046010000}"/>
    <cellStyle name="Comma 4 2 2 5 2" xfId="1737" xr:uid="{F9EE86C9-0549-4245-8810-3432EF5E9300}"/>
    <cellStyle name="Comma 4 2 2 6" xfId="1259" xr:uid="{00000000-0005-0000-0000-000047010000}"/>
    <cellStyle name="Comma 4 2 2 6 2" xfId="2160" xr:uid="{67D8C438-D0CA-4610-86A9-7BB6C59C908D}"/>
    <cellStyle name="Comma 4 2 2 7" xfId="1314" xr:uid="{CFB6A6A7-01F6-442A-BEC9-A899FEB2E60B}"/>
    <cellStyle name="Comma 4 2 3" xfId="406" xr:uid="{00000000-0005-0000-0000-000048010000}"/>
    <cellStyle name="Comma 4 2 3 2" xfId="522" xr:uid="{00000000-0005-0000-0000-000049010000}"/>
    <cellStyle name="Comma 4 2 3 2 2" xfId="733" xr:uid="{00000000-0005-0000-0000-00004A010000}"/>
    <cellStyle name="Comma 4 2 3 2 2 2" xfId="1172" xr:uid="{00000000-0005-0000-0000-00004B010000}"/>
    <cellStyle name="Comma 4 2 3 2 2 2 2" xfId="2083" xr:uid="{C186E7FA-A9BC-4427-B3FC-00651DEFA0CE}"/>
    <cellStyle name="Comma 4 2 3 2 2 3" xfId="1661" xr:uid="{F216A101-6FB8-4B63-8C66-9F2FD146BF34}"/>
    <cellStyle name="Comma 4 2 3 2 3" xfId="961" xr:uid="{00000000-0005-0000-0000-00004C010000}"/>
    <cellStyle name="Comma 4 2 3 2 3 2" xfId="1872" xr:uid="{48BC6982-DA1B-4BC1-8AA8-5FF602AB5232}"/>
    <cellStyle name="Comma 4 2 3 2 4" xfId="1450" xr:uid="{6619A9CB-8994-4673-AB39-C93E9B826AC6}"/>
    <cellStyle name="Comma 4 2 3 3" xfId="621" xr:uid="{00000000-0005-0000-0000-00004D010000}"/>
    <cellStyle name="Comma 4 2 3 3 2" xfId="1060" xr:uid="{00000000-0005-0000-0000-00004E010000}"/>
    <cellStyle name="Comma 4 2 3 3 2 2" xfId="1971" xr:uid="{103B9986-4484-43C1-AE5C-5A92A6DAB3E2}"/>
    <cellStyle name="Comma 4 2 3 3 3" xfId="1549" xr:uid="{DFE18E8B-2C82-481D-9547-DFC8D4C1B89A}"/>
    <cellStyle name="Comma 4 2 3 4" xfId="848" xr:uid="{00000000-0005-0000-0000-00004F010000}"/>
    <cellStyle name="Comma 4 2 3 4 2" xfId="1760" xr:uid="{6129AB01-A67A-4F07-9FF2-1A80D44A19B8}"/>
    <cellStyle name="Comma 4 2 3 5" xfId="1338" xr:uid="{814D037F-33FD-4D2D-9D00-2E33E561DDCC}"/>
    <cellStyle name="Comma 4 2 4" xfId="461" xr:uid="{00000000-0005-0000-0000-000050010000}"/>
    <cellStyle name="Comma 4 2 4 2" xfId="676" xr:uid="{00000000-0005-0000-0000-000051010000}"/>
    <cellStyle name="Comma 4 2 4 2 2" xfId="1115" xr:uid="{00000000-0005-0000-0000-000052010000}"/>
    <cellStyle name="Comma 4 2 4 2 2 2" xfId="2026" xr:uid="{F8616B0C-F9A1-4971-8A0D-4018882D6D05}"/>
    <cellStyle name="Comma 4 2 4 2 3" xfId="1604" xr:uid="{3B6B92FC-28EE-489F-BFDB-69CB5417A9D9}"/>
    <cellStyle name="Comma 4 2 4 3" xfId="903" xr:uid="{00000000-0005-0000-0000-000053010000}"/>
    <cellStyle name="Comma 4 2 4 3 2" xfId="1815" xr:uid="{AA71DF5F-4EDD-485F-AC27-DF5E305BA6B4}"/>
    <cellStyle name="Comma 4 2 4 4" xfId="1393" xr:uid="{41BF657A-898D-4740-94B3-88F5083652D2}"/>
    <cellStyle name="Comma 4 2 5" xfId="482" xr:uid="{00000000-0005-0000-0000-000054010000}"/>
    <cellStyle name="Comma 4 2 5 2" xfId="693" xr:uid="{00000000-0005-0000-0000-000055010000}"/>
    <cellStyle name="Comma 4 2 5 2 2" xfId="1132" xr:uid="{00000000-0005-0000-0000-000056010000}"/>
    <cellStyle name="Comma 4 2 5 2 2 2" xfId="2043" xr:uid="{F4B46B8D-8531-495D-B174-5D87898DD9CD}"/>
    <cellStyle name="Comma 4 2 5 2 3" xfId="1621" xr:uid="{132693B1-ABF0-467E-8319-EF59E4C996B5}"/>
    <cellStyle name="Comma 4 2 5 3" xfId="921" xr:uid="{00000000-0005-0000-0000-000057010000}"/>
    <cellStyle name="Comma 4 2 5 3 2" xfId="1832" xr:uid="{8692EFAC-FA65-4881-975B-946213F1C198}"/>
    <cellStyle name="Comma 4 2 5 4" xfId="1410" xr:uid="{12A04966-3929-4883-9A2F-2C6D2820D6DE}"/>
    <cellStyle name="Comma 4 2 6" xfId="581" xr:uid="{00000000-0005-0000-0000-000058010000}"/>
    <cellStyle name="Comma 4 2 6 2" xfId="1020" xr:uid="{00000000-0005-0000-0000-000059010000}"/>
    <cellStyle name="Comma 4 2 6 2 2" xfId="1931" xr:uid="{9F486F4F-A7F2-4E61-A0B2-037686C31166}"/>
    <cellStyle name="Comma 4 2 6 3" xfId="1509" xr:uid="{4BA9E283-FC3C-4B9E-9546-961490AB3F5F}"/>
    <cellStyle name="Comma 4 2 7" xfId="800" xr:uid="{00000000-0005-0000-0000-00005A010000}"/>
    <cellStyle name="Comma 4 2 7 2" xfId="1720" xr:uid="{04A7F9EB-83DB-480B-A276-593446DAD6DC}"/>
    <cellStyle name="Comma 4 2 8" xfId="1238" xr:uid="{00000000-0005-0000-0000-00005B010000}"/>
    <cellStyle name="Comma 4 2 8 2" xfId="2143" xr:uid="{89C30B7B-B1B4-4315-8096-D66A290F1211}"/>
    <cellStyle name="Comma 4 2 9" xfId="1294" xr:uid="{DD582EB8-5347-495D-A72B-F9682BA81DE3}"/>
    <cellStyle name="Comma 4 3" xfId="376" xr:uid="{00000000-0005-0000-0000-00005C010000}"/>
    <cellStyle name="Comma 4 3 2" xfId="417" xr:uid="{00000000-0005-0000-0000-00005D010000}"/>
    <cellStyle name="Comma 4 3 2 2" xfId="533" xr:uid="{00000000-0005-0000-0000-00005E010000}"/>
    <cellStyle name="Comma 4 3 2 2 2" xfId="744" xr:uid="{00000000-0005-0000-0000-00005F010000}"/>
    <cellStyle name="Comma 4 3 2 2 2 2" xfId="1183" xr:uid="{00000000-0005-0000-0000-000060010000}"/>
    <cellStyle name="Comma 4 3 2 2 2 2 2" xfId="2094" xr:uid="{8544FD3D-609A-4964-B7A3-860E831314B1}"/>
    <cellStyle name="Comma 4 3 2 2 2 3" xfId="1672" xr:uid="{8117392A-44AB-488B-960B-DEB18C171FF8}"/>
    <cellStyle name="Comma 4 3 2 2 3" xfId="972" xr:uid="{00000000-0005-0000-0000-000061010000}"/>
    <cellStyle name="Comma 4 3 2 2 3 2" xfId="1883" xr:uid="{F2721805-D268-400B-882D-EB37F33CC5E0}"/>
    <cellStyle name="Comma 4 3 2 2 4" xfId="1461" xr:uid="{14FE128B-49FB-4095-9308-20229A82A8CB}"/>
    <cellStyle name="Comma 4 3 2 3" xfId="632" xr:uid="{00000000-0005-0000-0000-000062010000}"/>
    <cellStyle name="Comma 4 3 2 3 2" xfId="1071" xr:uid="{00000000-0005-0000-0000-000063010000}"/>
    <cellStyle name="Comma 4 3 2 3 2 2" xfId="1982" xr:uid="{DF0CC346-8780-4076-84ED-F70D5400F490}"/>
    <cellStyle name="Comma 4 3 2 3 3" xfId="1560" xr:uid="{937A383D-2BA6-4C75-B162-6A02901707E9}"/>
    <cellStyle name="Comma 4 3 2 4" xfId="859" xr:uid="{00000000-0005-0000-0000-000064010000}"/>
    <cellStyle name="Comma 4 3 2 4 2" xfId="1771" xr:uid="{4206AD8E-EEAF-4B46-B65F-619ACA1CB164}"/>
    <cellStyle name="Comma 4 3 2 5" xfId="1349" xr:uid="{FCC2F575-1436-4350-9D0F-B6FDE2D49969}"/>
    <cellStyle name="Comma 4 3 3" xfId="493" xr:uid="{00000000-0005-0000-0000-000065010000}"/>
    <cellStyle name="Comma 4 3 3 2" xfId="704" xr:uid="{00000000-0005-0000-0000-000066010000}"/>
    <cellStyle name="Comma 4 3 3 2 2" xfId="1143" xr:uid="{00000000-0005-0000-0000-000067010000}"/>
    <cellStyle name="Comma 4 3 3 2 2 2" xfId="2054" xr:uid="{02AB1515-9759-4A8C-91D5-FDAF4B774442}"/>
    <cellStyle name="Comma 4 3 3 2 3" xfId="1632" xr:uid="{EF2F5055-9F56-4889-87C3-23450D2FD601}"/>
    <cellStyle name="Comma 4 3 3 3" xfId="932" xr:uid="{00000000-0005-0000-0000-000068010000}"/>
    <cellStyle name="Comma 4 3 3 3 2" xfId="1843" xr:uid="{F1DB4482-2428-442A-96F4-DFB8B706C74E}"/>
    <cellStyle name="Comma 4 3 3 4" xfId="1421" xr:uid="{2029677A-F9B1-45B0-A90F-7EE2BD70641C}"/>
    <cellStyle name="Comma 4 3 4" xfId="592" xr:uid="{00000000-0005-0000-0000-000069010000}"/>
    <cellStyle name="Comma 4 3 4 2" xfId="1031" xr:uid="{00000000-0005-0000-0000-00006A010000}"/>
    <cellStyle name="Comma 4 3 4 2 2" xfId="1942" xr:uid="{7C8B0D84-68C7-4903-8FCB-5B64BF57A081}"/>
    <cellStyle name="Comma 4 3 4 3" xfId="1520" xr:uid="{98259892-CD5A-431F-ABDA-E2E65BDBB505}"/>
    <cellStyle name="Comma 4 3 5" xfId="818" xr:uid="{00000000-0005-0000-0000-00006B010000}"/>
    <cellStyle name="Comma 4 3 5 2" xfId="1731" xr:uid="{99613E3B-6FB1-4DCA-AE62-402F314AF63D}"/>
    <cellStyle name="Comma 4 3 6" xfId="1253" xr:uid="{00000000-0005-0000-0000-00006C010000}"/>
    <cellStyle name="Comma 4 3 6 2" xfId="2154" xr:uid="{F0F250A2-A39C-40B3-AEF5-8AB61A31A04F}"/>
    <cellStyle name="Comma 4 3 7" xfId="1308" xr:uid="{94BE7CB4-2615-46DC-AF17-71FFAD5DD5EB}"/>
    <cellStyle name="Comma 4 4" xfId="400" xr:uid="{00000000-0005-0000-0000-00006D010000}"/>
    <cellStyle name="Comma 4 4 2" xfId="516" xr:uid="{00000000-0005-0000-0000-00006E010000}"/>
    <cellStyle name="Comma 4 4 2 2" xfId="727" xr:uid="{00000000-0005-0000-0000-00006F010000}"/>
    <cellStyle name="Comma 4 4 2 2 2" xfId="1166" xr:uid="{00000000-0005-0000-0000-000070010000}"/>
    <cellStyle name="Comma 4 4 2 2 2 2" xfId="2077" xr:uid="{10591A0B-C385-4DAA-8EC3-086BF8DE8469}"/>
    <cellStyle name="Comma 4 4 2 2 3" xfId="1655" xr:uid="{1C58B6A1-8106-498B-8F26-4BFB6CB3E8A7}"/>
    <cellStyle name="Comma 4 4 2 3" xfId="955" xr:uid="{00000000-0005-0000-0000-000071010000}"/>
    <cellStyle name="Comma 4 4 2 3 2" xfId="1866" xr:uid="{5B452BE2-F1B0-4489-BD4C-C1541386A0D2}"/>
    <cellStyle name="Comma 4 4 2 4" xfId="1444" xr:uid="{179ACF82-F4E8-4028-817F-C4A0087700F0}"/>
    <cellStyle name="Comma 4 4 3" xfId="615" xr:uid="{00000000-0005-0000-0000-000072010000}"/>
    <cellStyle name="Comma 4 4 3 2" xfId="1054" xr:uid="{00000000-0005-0000-0000-000073010000}"/>
    <cellStyle name="Comma 4 4 3 2 2" xfId="1965" xr:uid="{209DCDF7-6B68-45C3-A7D8-26B2DB83EB89}"/>
    <cellStyle name="Comma 4 4 3 3" xfId="1543" xr:uid="{6F92E18A-8C6A-415B-821A-E5BE1CA69BCC}"/>
    <cellStyle name="Comma 4 4 4" xfId="842" xr:uid="{00000000-0005-0000-0000-000074010000}"/>
    <cellStyle name="Comma 4 4 4 2" xfId="1754" xr:uid="{6E9E1987-71BB-4824-B209-118C9327C8EC}"/>
    <cellStyle name="Comma 4 4 5" xfId="1332" xr:uid="{F5D0E73D-2AE7-4C44-9EA2-8B371D0C249C}"/>
    <cellStyle name="Comma 4 5" xfId="438" xr:uid="{00000000-0005-0000-0000-000075010000}"/>
    <cellStyle name="Comma 4 5 2" xfId="554" xr:uid="{00000000-0005-0000-0000-000076010000}"/>
    <cellStyle name="Comma 4 5 2 2" xfId="765" xr:uid="{00000000-0005-0000-0000-000077010000}"/>
    <cellStyle name="Comma 4 5 2 2 2" xfId="1204" xr:uid="{00000000-0005-0000-0000-000078010000}"/>
    <cellStyle name="Comma 4 5 2 2 2 2" xfId="2115" xr:uid="{7DE7D2D1-C460-4516-90E1-6F39595E7F48}"/>
    <cellStyle name="Comma 4 5 2 2 3" xfId="1693" xr:uid="{39F44351-A47C-40CE-BAF1-B10505F934F1}"/>
    <cellStyle name="Comma 4 5 2 3" xfId="993" xr:uid="{00000000-0005-0000-0000-000079010000}"/>
    <cellStyle name="Comma 4 5 2 3 2" xfId="1904" xr:uid="{3245C128-839D-4F0D-BED7-D986F3636088}"/>
    <cellStyle name="Comma 4 5 2 4" xfId="1482" xr:uid="{4728C9BB-35DB-40F2-990C-E0810D19AEC7}"/>
    <cellStyle name="Comma 4 5 3" xfId="653" xr:uid="{00000000-0005-0000-0000-00007A010000}"/>
    <cellStyle name="Comma 4 5 3 2" xfId="1092" xr:uid="{00000000-0005-0000-0000-00007B010000}"/>
    <cellStyle name="Comma 4 5 3 2 2" xfId="2003" xr:uid="{6C01F507-C4F9-4011-8842-F3BACBED44A9}"/>
    <cellStyle name="Comma 4 5 3 3" xfId="1581" xr:uid="{5D2A3175-5296-40B8-91C1-6C3A2FA33957}"/>
    <cellStyle name="Comma 4 5 4" xfId="880" xr:uid="{00000000-0005-0000-0000-00007C010000}"/>
    <cellStyle name="Comma 4 5 4 2" xfId="1792" xr:uid="{132C6616-6DD4-4AE0-BCFC-1D0ABD8F9EB2}"/>
    <cellStyle name="Comma 4 5 5" xfId="1370" xr:uid="{D8CCD4BE-20D5-46E7-BAD6-83B4F51AF5CF}"/>
    <cellStyle name="Comma 4 6" xfId="448" xr:uid="{00000000-0005-0000-0000-00007D010000}"/>
    <cellStyle name="Comma 4 6 2" xfId="564" xr:uid="{00000000-0005-0000-0000-00007E010000}"/>
    <cellStyle name="Comma 4 6 2 2" xfId="775" xr:uid="{00000000-0005-0000-0000-00007F010000}"/>
    <cellStyle name="Comma 4 6 2 2 2" xfId="1214" xr:uid="{00000000-0005-0000-0000-000080010000}"/>
    <cellStyle name="Comma 4 6 2 2 2 2" xfId="2125" xr:uid="{9CFC67D5-526D-498A-8BB7-F5410FB3B0AF}"/>
    <cellStyle name="Comma 4 6 2 2 3" xfId="1703" xr:uid="{532DAFB6-C66D-453F-8B8C-7C6B4250A210}"/>
    <cellStyle name="Comma 4 6 2 3" xfId="1003" xr:uid="{00000000-0005-0000-0000-000081010000}"/>
    <cellStyle name="Comma 4 6 2 3 2" xfId="1914" xr:uid="{BDD717C2-4BD0-41A6-A564-605E338B117D}"/>
    <cellStyle name="Comma 4 6 2 4" xfId="1492" xr:uid="{19E3E8B8-2E88-4D2F-807F-49A03915AEF6}"/>
    <cellStyle name="Comma 4 6 3" xfId="663" xr:uid="{00000000-0005-0000-0000-000082010000}"/>
    <cellStyle name="Comma 4 6 3 2" xfId="1102" xr:uid="{00000000-0005-0000-0000-000083010000}"/>
    <cellStyle name="Comma 4 6 3 2 2" xfId="2013" xr:uid="{FCFE2EEE-2429-4AED-90C5-4ED4F2293ACA}"/>
    <cellStyle name="Comma 4 6 3 3" xfId="1591" xr:uid="{04703C67-8E58-4151-8A73-549FC232C2E6}"/>
    <cellStyle name="Comma 4 6 4" xfId="890" xr:uid="{00000000-0005-0000-0000-000084010000}"/>
    <cellStyle name="Comma 4 6 4 2" xfId="1802" xr:uid="{1D590928-8086-463F-8AEE-313B38780DE7}"/>
    <cellStyle name="Comma 4 6 5" xfId="1380" xr:uid="{E2866A8F-BD08-4C27-8962-40E91D115F31}"/>
    <cellStyle name="Comma 4 7" xfId="460" xr:uid="{00000000-0005-0000-0000-000085010000}"/>
    <cellStyle name="Comma 4 7 2" xfId="675" xr:uid="{00000000-0005-0000-0000-000086010000}"/>
    <cellStyle name="Comma 4 7 2 2" xfId="1114" xr:uid="{00000000-0005-0000-0000-000087010000}"/>
    <cellStyle name="Comma 4 7 2 2 2" xfId="2025" xr:uid="{49B557CA-ABEE-4C7F-927E-EB69DAD93750}"/>
    <cellStyle name="Comma 4 7 2 3" xfId="1603" xr:uid="{8013A2EE-5A6A-4D3D-8FCD-54954E5D7F2E}"/>
    <cellStyle name="Comma 4 7 3" xfId="902" xr:uid="{00000000-0005-0000-0000-000088010000}"/>
    <cellStyle name="Comma 4 7 3 2" xfId="1814" xr:uid="{596A9AA7-8856-4EEB-850C-6398F9548326}"/>
    <cellStyle name="Comma 4 7 4" xfId="1392" xr:uid="{FE673336-6680-49C1-A589-9C6738A7373A}"/>
    <cellStyle name="Comma 4 8" xfId="475" xr:uid="{00000000-0005-0000-0000-000089010000}"/>
    <cellStyle name="Comma 4 8 2" xfId="687" xr:uid="{00000000-0005-0000-0000-00008A010000}"/>
    <cellStyle name="Comma 4 8 2 2" xfId="1126" xr:uid="{00000000-0005-0000-0000-00008B010000}"/>
    <cellStyle name="Comma 4 8 2 2 2" xfId="2037" xr:uid="{37AB4598-0217-4D40-A62F-35A8FDC69BC0}"/>
    <cellStyle name="Comma 4 8 2 3" xfId="1615" xr:uid="{9A3E7E9C-BC5B-43E2-8383-50012E49289F}"/>
    <cellStyle name="Comma 4 8 3" xfId="915" xr:uid="{00000000-0005-0000-0000-00008C010000}"/>
    <cellStyle name="Comma 4 8 3 2" xfId="1826" xr:uid="{8733DECD-3D87-448E-9493-ECE9E9378409}"/>
    <cellStyle name="Comma 4 8 4" xfId="1404" xr:uid="{5069F26C-66DA-4155-8BE8-3BE04EF3A6F0}"/>
    <cellStyle name="Comma 4 9" xfId="575" xr:uid="{00000000-0005-0000-0000-00008D010000}"/>
    <cellStyle name="Comma 4 9 2" xfId="1014" xr:uid="{00000000-0005-0000-0000-00008E010000}"/>
    <cellStyle name="Comma 4 9 2 2" xfId="1925" xr:uid="{8F341E62-E2F3-4A8E-A844-EC18D38A424D}"/>
    <cellStyle name="Comma 4 9 3" xfId="1503" xr:uid="{A741AA8B-F3E6-4DAC-AA5D-09B56DCC1A05}"/>
    <cellStyle name="Comma 5" xfId="13" xr:uid="{00000000-0005-0000-0000-00008F010000}"/>
    <cellStyle name="Comma 5 10" xfId="1229" xr:uid="{00000000-0005-0000-0000-000090010000}"/>
    <cellStyle name="Comma 5 10 2" xfId="2136" xr:uid="{C6415577-1F0E-4A92-8D61-38AFE2B4B8DC}"/>
    <cellStyle name="Comma 5 11" xfId="1283" xr:uid="{EDCFF29E-CD7B-4ACB-95D4-C6B71C55EF8F}"/>
    <cellStyle name="Comma 5 2" xfId="167" xr:uid="{00000000-0005-0000-0000-000091010000}"/>
    <cellStyle name="Comma 5 2 2" xfId="801" xr:uid="{00000000-0005-0000-0000-000092010000}"/>
    <cellStyle name="Comma 5 2 3" xfId="1295" xr:uid="{F9A430A4-9B7B-46D5-85CC-E47A5E1391B4}"/>
    <cellStyle name="Comma 5 3" xfId="375" xr:uid="{00000000-0005-0000-0000-000093010000}"/>
    <cellStyle name="Comma 5 3 2" xfId="416" xr:uid="{00000000-0005-0000-0000-000094010000}"/>
    <cellStyle name="Comma 5 3 2 2" xfId="532" xr:uid="{00000000-0005-0000-0000-000095010000}"/>
    <cellStyle name="Comma 5 3 2 2 2" xfId="743" xr:uid="{00000000-0005-0000-0000-000096010000}"/>
    <cellStyle name="Comma 5 3 2 2 2 2" xfId="1182" xr:uid="{00000000-0005-0000-0000-000097010000}"/>
    <cellStyle name="Comma 5 3 2 2 2 2 2" xfId="2093" xr:uid="{E3360C48-A26D-42D9-A702-71927A5DBF94}"/>
    <cellStyle name="Comma 5 3 2 2 2 3" xfId="1671" xr:uid="{B4957BA6-1323-4D7A-916F-B51949AD3722}"/>
    <cellStyle name="Comma 5 3 2 2 3" xfId="971" xr:uid="{00000000-0005-0000-0000-000098010000}"/>
    <cellStyle name="Comma 5 3 2 2 3 2" xfId="1882" xr:uid="{92463B4D-EE24-4E32-A93A-20FC9B8DBD0B}"/>
    <cellStyle name="Comma 5 3 2 2 4" xfId="1460" xr:uid="{8B4A07E4-F66A-455D-9B31-D0F2D8960AD7}"/>
    <cellStyle name="Comma 5 3 2 3" xfId="631" xr:uid="{00000000-0005-0000-0000-000099010000}"/>
    <cellStyle name="Comma 5 3 2 3 2" xfId="1070" xr:uid="{00000000-0005-0000-0000-00009A010000}"/>
    <cellStyle name="Comma 5 3 2 3 2 2" xfId="1981" xr:uid="{1BFE627F-FD0D-4CF7-8368-AB0C208CB51B}"/>
    <cellStyle name="Comma 5 3 2 3 3" xfId="1559" xr:uid="{FCF0B2CC-DF91-4A12-B331-21FF531EBCCB}"/>
    <cellStyle name="Comma 5 3 2 4" xfId="858" xr:uid="{00000000-0005-0000-0000-00009B010000}"/>
    <cellStyle name="Comma 5 3 2 4 2" xfId="1770" xr:uid="{28DDE0C9-8C6C-4705-B466-19EDC7C629F5}"/>
    <cellStyle name="Comma 5 3 2 5" xfId="1348" xr:uid="{39C9CAD2-6099-4E70-8189-651377518685}"/>
    <cellStyle name="Comma 5 3 3" xfId="492" xr:uid="{00000000-0005-0000-0000-00009C010000}"/>
    <cellStyle name="Comma 5 3 3 2" xfId="703" xr:uid="{00000000-0005-0000-0000-00009D010000}"/>
    <cellStyle name="Comma 5 3 3 2 2" xfId="1142" xr:uid="{00000000-0005-0000-0000-00009E010000}"/>
    <cellStyle name="Comma 5 3 3 2 2 2" xfId="2053" xr:uid="{89CFC3B9-9208-4495-8BA0-DEEAA0E096EF}"/>
    <cellStyle name="Comma 5 3 3 2 3" xfId="1631" xr:uid="{BDECAB91-DA03-4823-808D-4189DC6D022F}"/>
    <cellStyle name="Comma 5 3 3 3" xfId="931" xr:uid="{00000000-0005-0000-0000-00009F010000}"/>
    <cellStyle name="Comma 5 3 3 3 2" xfId="1842" xr:uid="{65AC61A2-B618-4F6D-9095-E0F0BB68F7CB}"/>
    <cellStyle name="Comma 5 3 3 4" xfId="1420" xr:uid="{91AFA71D-19A5-4D3A-99B6-A3915A721A5D}"/>
    <cellStyle name="Comma 5 3 4" xfId="591" xr:uid="{00000000-0005-0000-0000-0000A0010000}"/>
    <cellStyle name="Comma 5 3 4 2" xfId="1030" xr:uid="{00000000-0005-0000-0000-0000A1010000}"/>
    <cellStyle name="Comma 5 3 4 2 2" xfId="1941" xr:uid="{D152424E-A70B-4FDF-9F0E-036132BBF219}"/>
    <cellStyle name="Comma 5 3 4 3" xfId="1519" xr:uid="{49AFE189-7DAC-46EB-AF5E-B049A573EB98}"/>
    <cellStyle name="Comma 5 3 5" xfId="817" xr:uid="{00000000-0005-0000-0000-0000A2010000}"/>
    <cellStyle name="Comma 5 3 5 2" xfId="1730" xr:uid="{AA03A263-40E0-404E-ACA1-53F04D4EC15A}"/>
    <cellStyle name="Comma 5 3 6" xfId="1252" xr:uid="{00000000-0005-0000-0000-0000A3010000}"/>
    <cellStyle name="Comma 5 3 6 2" xfId="2153" xr:uid="{7709AC13-B99F-456C-8571-4F70ADABED30}"/>
    <cellStyle name="Comma 5 3 7" xfId="1307" xr:uid="{320D75AD-A831-47CF-99C0-47F3D09FCFBC}"/>
    <cellStyle name="Comma 5 4" xfId="399" xr:uid="{00000000-0005-0000-0000-0000A4010000}"/>
    <cellStyle name="Comma 5 4 2" xfId="515" xr:uid="{00000000-0005-0000-0000-0000A5010000}"/>
    <cellStyle name="Comma 5 4 2 2" xfId="726" xr:uid="{00000000-0005-0000-0000-0000A6010000}"/>
    <cellStyle name="Comma 5 4 2 2 2" xfId="1165" xr:uid="{00000000-0005-0000-0000-0000A7010000}"/>
    <cellStyle name="Comma 5 4 2 2 2 2" xfId="2076" xr:uid="{9CF1906B-A973-4D7A-AD26-DE94293F9A2D}"/>
    <cellStyle name="Comma 5 4 2 2 3" xfId="1654" xr:uid="{892B9BE8-7411-4C70-9844-5677DCA96E32}"/>
    <cellStyle name="Comma 5 4 2 3" xfId="954" xr:uid="{00000000-0005-0000-0000-0000A8010000}"/>
    <cellStyle name="Comma 5 4 2 3 2" xfId="1865" xr:uid="{0EB755C6-3B04-4054-BC1B-DF44292BF3CD}"/>
    <cellStyle name="Comma 5 4 2 4" xfId="1443" xr:uid="{1E06818A-CE6F-47BF-9C10-22B348212BEC}"/>
    <cellStyle name="Comma 5 4 3" xfId="614" xr:uid="{00000000-0005-0000-0000-0000A9010000}"/>
    <cellStyle name="Comma 5 4 3 2" xfId="1053" xr:uid="{00000000-0005-0000-0000-0000AA010000}"/>
    <cellStyle name="Comma 5 4 3 2 2" xfId="1964" xr:uid="{4D1A538F-281D-4D1E-91B2-B94B42B1B5AD}"/>
    <cellStyle name="Comma 5 4 3 3" xfId="1542" xr:uid="{0AADAFF0-1C96-4BBE-8365-CF98BE7A310B}"/>
    <cellStyle name="Comma 5 4 4" xfId="841" xr:uid="{00000000-0005-0000-0000-0000AB010000}"/>
    <cellStyle name="Comma 5 4 4 2" xfId="1753" xr:uid="{8A1DAB8D-5156-459E-95BA-21F89E80DF3C}"/>
    <cellStyle name="Comma 5 4 5" xfId="1331" xr:uid="{9BE49877-2E07-4405-9D54-8C5E109DC81B}"/>
    <cellStyle name="Comma 5 5" xfId="437" xr:uid="{00000000-0005-0000-0000-0000AC010000}"/>
    <cellStyle name="Comma 5 5 2" xfId="553" xr:uid="{00000000-0005-0000-0000-0000AD010000}"/>
    <cellStyle name="Comma 5 5 2 2" xfId="764" xr:uid="{00000000-0005-0000-0000-0000AE010000}"/>
    <cellStyle name="Comma 5 5 2 2 2" xfId="1203" xr:uid="{00000000-0005-0000-0000-0000AF010000}"/>
    <cellStyle name="Comma 5 5 2 2 2 2" xfId="2114" xr:uid="{C410CC3E-4FA4-4686-A899-E3CF0DA0AE6D}"/>
    <cellStyle name="Comma 5 5 2 2 3" xfId="1692" xr:uid="{79519375-FD96-4901-ACB4-4441D1C79CDF}"/>
    <cellStyle name="Comma 5 5 2 3" xfId="992" xr:uid="{00000000-0005-0000-0000-0000B0010000}"/>
    <cellStyle name="Comma 5 5 2 3 2" xfId="1903" xr:uid="{6D5BF177-FBB4-4DC4-B493-3EF501A86B22}"/>
    <cellStyle name="Comma 5 5 2 4" xfId="1481" xr:uid="{2271E9F1-13E6-4362-9320-F8E912F84665}"/>
    <cellStyle name="Comma 5 5 3" xfId="652" xr:uid="{00000000-0005-0000-0000-0000B1010000}"/>
    <cellStyle name="Comma 5 5 3 2" xfId="1091" xr:uid="{00000000-0005-0000-0000-0000B2010000}"/>
    <cellStyle name="Comma 5 5 3 2 2" xfId="2002" xr:uid="{6205743D-0C44-4977-8F09-594599E8BFA2}"/>
    <cellStyle name="Comma 5 5 3 3" xfId="1580" xr:uid="{54B5BCEB-102F-42F9-9391-A1E1489CD7D0}"/>
    <cellStyle name="Comma 5 5 4" xfId="879" xr:uid="{00000000-0005-0000-0000-0000B3010000}"/>
    <cellStyle name="Comma 5 5 4 2" xfId="1791" xr:uid="{8E422C8B-3B3E-4A12-BB9F-5276285AA348}"/>
    <cellStyle name="Comma 5 5 5" xfId="1369" xr:uid="{5A71AE57-88C3-4ADC-B713-93B31757B22A}"/>
    <cellStyle name="Comma 5 6" xfId="447" xr:uid="{00000000-0005-0000-0000-0000B4010000}"/>
    <cellStyle name="Comma 5 6 2" xfId="563" xr:uid="{00000000-0005-0000-0000-0000B5010000}"/>
    <cellStyle name="Comma 5 6 2 2" xfId="774" xr:uid="{00000000-0005-0000-0000-0000B6010000}"/>
    <cellStyle name="Comma 5 6 2 2 2" xfId="1213" xr:uid="{00000000-0005-0000-0000-0000B7010000}"/>
    <cellStyle name="Comma 5 6 2 2 2 2" xfId="2124" xr:uid="{FE6E4A4A-3983-4BFD-8076-7B6B08FD2D8C}"/>
    <cellStyle name="Comma 5 6 2 2 3" xfId="1702" xr:uid="{9983EE26-9C3A-4A99-864C-5E0BB18F8A47}"/>
    <cellStyle name="Comma 5 6 2 3" xfId="1002" xr:uid="{00000000-0005-0000-0000-0000B8010000}"/>
    <cellStyle name="Comma 5 6 2 3 2" xfId="1913" xr:uid="{34859F27-9110-406E-905C-4211223FF7DD}"/>
    <cellStyle name="Comma 5 6 2 4" xfId="1491" xr:uid="{7EFCE36E-B8DE-44DA-B69C-D2D05B43DF04}"/>
    <cellStyle name="Comma 5 6 3" xfId="662" xr:uid="{00000000-0005-0000-0000-0000B9010000}"/>
    <cellStyle name="Comma 5 6 3 2" xfId="1101" xr:uid="{00000000-0005-0000-0000-0000BA010000}"/>
    <cellStyle name="Comma 5 6 3 2 2" xfId="2012" xr:uid="{30811439-CC2F-4D5D-8B5D-8EBA9ED182F3}"/>
    <cellStyle name="Comma 5 6 3 3" xfId="1590" xr:uid="{E9F0651C-93CD-458E-95D2-C67D74EFCCD9}"/>
    <cellStyle name="Comma 5 6 4" xfId="889" xr:uid="{00000000-0005-0000-0000-0000BB010000}"/>
    <cellStyle name="Comma 5 6 4 2" xfId="1801" xr:uid="{D1BCBE10-478C-4A69-A2E5-4198715F4AB8}"/>
    <cellStyle name="Comma 5 6 5" xfId="1379" xr:uid="{361C3028-12E0-4F79-A8EF-27555586B323}"/>
    <cellStyle name="Comma 5 7" xfId="474" xr:uid="{00000000-0005-0000-0000-0000BC010000}"/>
    <cellStyle name="Comma 5 7 2" xfId="686" xr:uid="{00000000-0005-0000-0000-0000BD010000}"/>
    <cellStyle name="Comma 5 7 2 2" xfId="1125" xr:uid="{00000000-0005-0000-0000-0000BE010000}"/>
    <cellStyle name="Comma 5 7 2 2 2" xfId="2036" xr:uid="{1A239EA9-DA10-4E7D-BD51-9851007F3426}"/>
    <cellStyle name="Comma 5 7 2 3" xfId="1614" xr:uid="{2BCDFC8C-EFC2-44D9-9F23-8778A74B3D22}"/>
    <cellStyle name="Comma 5 7 3" xfId="914" xr:uid="{00000000-0005-0000-0000-0000BF010000}"/>
    <cellStyle name="Comma 5 7 3 2" xfId="1825" xr:uid="{24628A6C-4839-4F55-9D6B-D0FCAEDBE098}"/>
    <cellStyle name="Comma 5 7 4" xfId="1403" xr:uid="{01D268F8-4C2E-4640-9A71-AA22105D9C64}"/>
    <cellStyle name="Comma 5 8" xfId="574" xr:uid="{00000000-0005-0000-0000-0000C0010000}"/>
    <cellStyle name="Comma 5 8 2" xfId="1013" xr:uid="{00000000-0005-0000-0000-0000C1010000}"/>
    <cellStyle name="Comma 5 8 2 2" xfId="1924" xr:uid="{E0F901DE-4118-442D-A896-96C4A4533E7D}"/>
    <cellStyle name="Comma 5 8 3" xfId="1502" xr:uid="{88CBBA7E-F302-433B-8367-C30910A05603}"/>
    <cellStyle name="Comma 5 9" xfId="787" xr:uid="{00000000-0005-0000-0000-0000C2010000}"/>
    <cellStyle name="Comma 5 9 2" xfId="1713" xr:uid="{4C374A12-00C0-49B9-B071-3AC3DC7752B1}"/>
    <cellStyle name="Comma 6" xfId="168" xr:uid="{00000000-0005-0000-0000-0000C3010000}"/>
    <cellStyle name="Comma 6 2" xfId="802" xr:uid="{00000000-0005-0000-0000-0000C4010000}"/>
    <cellStyle name="Comma 6 3" xfId="1239" xr:uid="{00000000-0005-0000-0000-0000C5010000}"/>
    <cellStyle name="Comma 7" xfId="169" xr:uid="{00000000-0005-0000-0000-0000C6010000}"/>
    <cellStyle name="Comma 7 2" xfId="803" xr:uid="{00000000-0005-0000-0000-0000C7010000}"/>
    <cellStyle name="Comma 7 3" xfId="1296" xr:uid="{FD153081-A17C-4E1F-9B9F-1BCB0EE0F154}"/>
    <cellStyle name="Comma 8" xfId="170" xr:uid="{00000000-0005-0000-0000-0000C8010000}"/>
    <cellStyle name="Comma 8 2" xfId="804" xr:uid="{00000000-0005-0000-0000-0000C9010000}"/>
    <cellStyle name="Comma 8 3" xfId="1240" xr:uid="{00000000-0005-0000-0000-0000CA010000}"/>
    <cellStyle name="Comma 9" xfId="171" xr:uid="{00000000-0005-0000-0000-0000CB010000}"/>
    <cellStyle name="Comma 9 2" xfId="805" xr:uid="{00000000-0005-0000-0000-0000CC010000}"/>
    <cellStyle name="Comma 9 3" xfId="1297" xr:uid="{5C5A6585-FA03-412A-AF88-92A8A81976EF}"/>
    <cellStyle name="Custom - Style8" xfId="172" xr:uid="{00000000-0005-0000-0000-0000CD010000}"/>
    <cellStyle name="Explanatory Text 2" xfId="173" xr:uid="{00000000-0005-0000-0000-0000CE010000}"/>
    <cellStyle name="Explanatory Text 3" xfId="174" xr:uid="{00000000-0005-0000-0000-0000CF010000}"/>
    <cellStyle name="Explanatory Text 4" xfId="175" xr:uid="{00000000-0005-0000-0000-0000D0010000}"/>
    <cellStyle name="Explanatory Text 5" xfId="176" xr:uid="{00000000-0005-0000-0000-0000D1010000}"/>
    <cellStyle name="Explanatory Text 6" xfId="177" xr:uid="{00000000-0005-0000-0000-0000D2010000}"/>
    <cellStyle name="Good 2" xfId="178" xr:uid="{00000000-0005-0000-0000-0000D3010000}"/>
    <cellStyle name="Good 3" xfId="179" xr:uid="{00000000-0005-0000-0000-0000D4010000}"/>
    <cellStyle name="Good 4" xfId="180" xr:uid="{00000000-0005-0000-0000-0000D5010000}"/>
    <cellStyle name="Good 5" xfId="181" xr:uid="{00000000-0005-0000-0000-0000D6010000}"/>
    <cellStyle name="Good 6" xfId="182" xr:uid="{00000000-0005-0000-0000-0000D7010000}"/>
    <cellStyle name="Heading 1 2" xfId="183" xr:uid="{00000000-0005-0000-0000-0000D8010000}"/>
    <cellStyle name="Heading 1 3" xfId="184" xr:uid="{00000000-0005-0000-0000-0000D9010000}"/>
    <cellStyle name="Heading 1 4" xfId="185" xr:uid="{00000000-0005-0000-0000-0000DA010000}"/>
    <cellStyle name="Heading 1 5" xfId="186" xr:uid="{00000000-0005-0000-0000-0000DB010000}"/>
    <cellStyle name="Heading 1 6" xfId="187" xr:uid="{00000000-0005-0000-0000-0000DC010000}"/>
    <cellStyle name="Heading 2 2" xfId="188" xr:uid="{00000000-0005-0000-0000-0000DD010000}"/>
    <cellStyle name="Heading 2 3" xfId="189" xr:uid="{00000000-0005-0000-0000-0000DE010000}"/>
    <cellStyle name="Heading 2 4" xfId="190" xr:uid="{00000000-0005-0000-0000-0000DF010000}"/>
    <cellStyle name="Heading 2 5" xfId="191" xr:uid="{00000000-0005-0000-0000-0000E0010000}"/>
    <cellStyle name="Heading 2 6" xfId="192" xr:uid="{00000000-0005-0000-0000-0000E1010000}"/>
    <cellStyle name="Heading 3 2" xfId="193" xr:uid="{00000000-0005-0000-0000-0000E2010000}"/>
    <cellStyle name="Heading 3 3" xfId="194" xr:uid="{00000000-0005-0000-0000-0000E3010000}"/>
    <cellStyle name="Heading 3 4" xfId="195" xr:uid="{00000000-0005-0000-0000-0000E4010000}"/>
    <cellStyle name="Heading 3 5" xfId="196" xr:uid="{00000000-0005-0000-0000-0000E5010000}"/>
    <cellStyle name="Heading 3 6" xfId="197" xr:uid="{00000000-0005-0000-0000-0000E6010000}"/>
    <cellStyle name="Heading 4 2" xfId="198" xr:uid="{00000000-0005-0000-0000-0000E7010000}"/>
    <cellStyle name="Heading 4 3" xfId="199" xr:uid="{00000000-0005-0000-0000-0000E8010000}"/>
    <cellStyle name="Heading 4 4" xfId="200" xr:uid="{00000000-0005-0000-0000-0000E9010000}"/>
    <cellStyle name="Heading 4 5" xfId="201" xr:uid="{00000000-0005-0000-0000-0000EA010000}"/>
    <cellStyle name="Heading 4 6" xfId="202" xr:uid="{00000000-0005-0000-0000-0000EB010000}"/>
    <cellStyle name="Hyperlink" xfId="2" builtinId="8"/>
    <cellStyle name="Input 2" xfId="203" xr:uid="{00000000-0005-0000-0000-0000ED010000}"/>
    <cellStyle name="Input 3" xfId="204" xr:uid="{00000000-0005-0000-0000-0000EE010000}"/>
    <cellStyle name="Input 4" xfId="205" xr:uid="{00000000-0005-0000-0000-0000EF010000}"/>
    <cellStyle name="Input 5" xfId="206" xr:uid="{00000000-0005-0000-0000-0000F0010000}"/>
    <cellStyle name="Input 6" xfId="207" xr:uid="{00000000-0005-0000-0000-0000F1010000}"/>
    <cellStyle name="Linked Cell 2" xfId="208" xr:uid="{00000000-0005-0000-0000-0000F2010000}"/>
    <cellStyle name="Linked Cell 3" xfId="209" xr:uid="{00000000-0005-0000-0000-0000F3010000}"/>
    <cellStyle name="Linked Cell 4" xfId="210" xr:uid="{00000000-0005-0000-0000-0000F4010000}"/>
    <cellStyle name="Linked Cell 5" xfId="211" xr:uid="{00000000-0005-0000-0000-0000F5010000}"/>
    <cellStyle name="Linked Cell 6" xfId="212" xr:uid="{00000000-0005-0000-0000-0000F6010000}"/>
    <cellStyle name="Milliers [0]_3A_NumeratorReport_Option1_040611" xfId="213" xr:uid="{00000000-0005-0000-0000-0000F7010000}"/>
    <cellStyle name="Milliers_3A_NumeratorReport_Option1_040611" xfId="214" xr:uid="{00000000-0005-0000-0000-0000F8010000}"/>
    <cellStyle name="Monétaire [0]_3A_NumeratorReport_Option1_040611" xfId="215" xr:uid="{00000000-0005-0000-0000-0000F9010000}"/>
    <cellStyle name="Monétaire_3A_NumeratorReport_Option1_040611" xfId="216" xr:uid="{00000000-0005-0000-0000-0000FA010000}"/>
    <cellStyle name="Neutral 2" xfId="217" xr:uid="{00000000-0005-0000-0000-0000FB010000}"/>
    <cellStyle name="Neutral 3" xfId="218" xr:uid="{00000000-0005-0000-0000-0000FC010000}"/>
    <cellStyle name="Neutral 4" xfId="219" xr:uid="{00000000-0005-0000-0000-0000FD010000}"/>
    <cellStyle name="Neutral 5" xfId="220" xr:uid="{00000000-0005-0000-0000-0000FE010000}"/>
    <cellStyle name="Neutral 6" xfId="221" xr:uid="{00000000-0005-0000-0000-0000FF010000}"/>
    <cellStyle name="Normal" xfId="0" builtinId="0"/>
    <cellStyle name="Normal 10" xfId="222" xr:uid="{00000000-0005-0000-0000-000001020000}"/>
    <cellStyle name="Normal 11" xfId="223" xr:uid="{00000000-0005-0000-0000-000002020000}"/>
    <cellStyle name="Normal 12" xfId="224" xr:uid="{00000000-0005-0000-0000-000003020000}"/>
    <cellStyle name="Normal 13" xfId="225" xr:uid="{00000000-0005-0000-0000-000004020000}"/>
    <cellStyle name="Normal 14" xfId="226" xr:uid="{00000000-0005-0000-0000-000005020000}"/>
    <cellStyle name="Normal 15" xfId="227" xr:uid="{00000000-0005-0000-0000-000006020000}"/>
    <cellStyle name="Normal 16" xfId="228" xr:uid="{00000000-0005-0000-0000-000007020000}"/>
    <cellStyle name="Normal 17" xfId="229" xr:uid="{00000000-0005-0000-0000-000008020000}"/>
    <cellStyle name="Normal 18" xfId="230" xr:uid="{00000000-0005-0000-0000-000009020000}"/>
    <cellStyle name="Normal 19" xfId="21" xr:uid="{00000000-0005-0000-0000-00000A020000}"/>
    <cellStyle name="Normal 19 10" xfId="792" xr:uid="{00000000-0005-0000-0000-00000B020000}"/>
    <cellStyle name="Normal 19 10 2" xfId="1716" xr:uid="{EAD2AFEF-35A6-4F29-92D3-9C2C083B5287}"/>
    <cellStyle name="Normal 19 11" xfId="1233" xr:uid="{00000000-0005-0000-0000-00000C020000}"/>
    <cellStyle name="Normal 19 11 2" xfId="2139" xr:uid="{4D1ECCD3-E587-46A4-8AE4-33E0EA575DEB}"/>
    <cellStyle name="Normal 19 12" xfId="1287" xr:uid="{FC134C02-1BF7-459F-AAB7-5E220EB4C9CF}"/>
    <cellStyle name="Normal 19 2" xfId="231" xr:uid="{00000000-0005-0000-0000-00000D020000}"/>
    <cellStyle name="Normal 19 2 2" xfId="383" xr:uid="{00000000-0005-0000-0000-00000E020000}"/>
    <cellStyle name="Normal 19 2 2 2" xfId="424" xr:uid="{00000000-0005-0000-0000-00000F020000}"/>
    <cellStyle name="Normal 19 2 2 2 2" xfId="540" xr:uid="{00000000-0005-0000-0000-000010020000}"/>
    <cellStyle name="Normal 19 2 2 2 2 2" xfId="751" xr:uid="{00000000-0005-0000-0000-000011020000}"/>
    <cellStyle name="Normal 19 2 2 2 2 2 2" xfId="1190" xr:uid="{00000000-0005-0000-0000-000012020000}"/>
    <cellStyle name="Normal 19 2 2 2 2 2 2 2" xfId="2101" xr:uid="{9FD46ECD-7078-454A-B86B-B9CAFF882D74}"/>
    <cellStyle name="Normal 19 2 2 2 2 2 3" xfId="1679" xr:uid="{634C108A-E064-4512-9E64-F88D73CB7EB4}"/>
    <cellStyle name="Normal 19 2 2 2 2 3" xfId="979" xr:uid="{00000000-0005-0000-0000-000013020000}"/>
    <cellStyle name="Normal 19 2 2 2 2 3 2" xfId="1890" xr:uid="{B3C895B1-D8CB-42BC-ACC6-B452E2935BE4}"/>
    <cellStyle name="Normal 19 2 2 2 2 4" xfId="1468" xr:uid="{3CB48677-5069-40F1-878D-0AA9FBBD35ED}"/>
    <cellStyle name="Normal 19 2 2 2 3" xfId="639" xr:uid="{00000000-0005-0000-0000-000014020000}"/>
    <cellStyle name="Normal 19 2 2 2 3 2" xfId="1078" xr:uid="{00000000-0005-0000-0000-000015020000}"/>
    <cellStyle name="Normal 19 2 2 2 3 2 2" xfId="1989" xr:uid="{911CEB47-A9D1-45A9-904F-33C2CE8959A8}"/>
    <cellStyle name="Normal 19 2 2 2 3 3" xfId="1567" xr:uid="{9EBB0990-5DC3-44C7-BDC7-C8AF6C3A8035}"/>
    <cellStyle name="Normal 19 2 2 2 4" xfId="866" xr:uid="{00000000-0005-0000-0000-000016020000}"/>
    <cellStyle name="Normal 19 2 2 2 4 2" xfId="1778" xr:uid="{4A80BE1B-349D-41D6-A4EE-8F0D7BF7A014}"/>
    <cellStyle name="Normal 19 2 2 2 5" xfId="1356" xr:uid="{2074AD5D-FD11-4C7B-A095-CB00A2FDC0B6}"/>
    <cellStyle name="Normal 19 2 2 3" xfId="500" xr:uid="{00000000-0005-0000-0000-000017020000}"/>
    <cellStyle name="Normal 19 2 2 3 2" xfId="711" xr:uid="{00000000-0005-0000-0000-000018020000}"/>
    <cellStyle name="Normal 19 2 2 3 2 2" xfId="1150" xr:uid="{00000000-0005-0000-0000-000019020000}"/>
    <cellStyle name="Normal 19 2 2 3 2 2 2" xfId="2061" xr:uid="{C6B8C50D-0ABD-4036-8689-6DFCDC8DD905}"/>
    <cellStyle name="Normal 19 2 2 3 2 3" xfId="1639" xr:uid="{04E9E1C4-3975-44ED-B4ED-A0BEEFC7F48E}"/>
    <cellStyle name="Normal 19 2 2 3 3" xfId="939" xr:uid="{00000000-0005-0000-0000-00001A020000}"/>
    <cellStyle name="Normal 19 2 2 3 3 2" xfId="1850" xr:uid="{279D63AB-34A9-4EC0-BD80-8F561E76812C}"/>
    <cellStyle name="Normal 19 2 2 3 4" xfId="1428" xr:uid="{366490C7-BBBE-4881-9316-EAA932AA52DE}"/>
    <cellStyle name="Normal 19 2 2 4" xfId="599" xr:uid="{00000000-0005-0000-0000-00001B020000}"/>
    <cellStyle name="Normal 19 2 2 4 2" xfId="1038" xr:uid="{00000000-0005-0000-0000-00001C020000}"/>
    <cellStyle name="Normal 19 2 2 4 2 2" xfId="1949" xr:uid="{F5237352-7FE3-40E7-8DBB-7DCB99DB69E6}"/>
    <cellStyle name="Normal 19 2 2 4 3" xfId="1527" xr:uid="{DED07216-4707-494C-B187-378B473467EE}"/>
    <cellStyle name="Normal 19 2 2 5" xfId="825" xr:uid="{00000000-0005-0000-0000-00001D020000}"/>
    <cellStyle name="Normal 19 2 2 5 2" xfId="1738" xr:uid="{C9D01BB0-1935-4110-A264-98FBD432B919}"/>
    <cellStyle name="Normal 19 2 2 6" xfId="1260" xr:uid="{00000000-0005-0000-0000-00001E020000}"/>
    <cellStyle name="Normal 19 2 2 6 2" xfId="2161" xr:uid="{C10FE2F2-2A9B-4CA4-9FA3-3E53FC100656}"/>
    <cellStyle name="Normal 19 2 2 7" xfId="1315" xr:uid="{F8522BC1-45A6-4CED-8C55-85334AB7D8CB}"/>
    <cellStyle name="Normal 19 2 3" xfId="407" xr:uid="{00000000-0005-0000-0000-00001F020000}"/>
    <cellStyle name="Normal 19 2 3 2" xfId="523" xr:uid="{00000000-0005-0000-0000-000020020000}"/>
    <cellStyle name="Normal 19 2 3 2 2" xfId="734" xr:uid="{00000000-0005-0000-0000-000021020000}"/>
    <cellStyle name="Normal 19 2 3 2 2 2" xfId="1173" xr:uid="{00000000-0005-0000-0000-000022020000}"/>
    <cellStyle name="Normal 19 2 3 2 2 2 2" xfId="2084" xr:uid="{4EDACC7A-5C00-4BA1-AF4E-896CE214B1FB}"/>
    <cellStyle name="Normal 19 2 3 2 2 3" xfId="1662" xr:uid="{D9E923F0-47A4-4C2A-BB72-97B547661D92}"/>
    <cellStyle name="Normal 19 2 3 2 3" xfId="962" xr:uid="{00000000-0005-0000-0000-000023020000}"/>
    <cellStyle name="Normal 19 2 3 2 3 2" xfId="1873" xr:uid="{60FD0662-238C-471A-AB08-113B1AC4EF21}"/>
    <cellStyle name="Normal 19 2 3 2 4" xfId="1451" xr:uid="{A738CC32-8ACC-4804-8AB3-0EDBA3E5E383}"/>
    <cellStyle name="Normal 19 2 3 3" xfId="622" xr:uid="{00000000-0005-0000-0000-000024020000}"/>
    <cellStyle name="Normal 19 2 3 3 2" xfId="1061" xr:uid="{00000000-0005-0000-0000-000025020000}"/>
    <cellStyle name="Normal 19 2 3 3 2 2" xfId="1972" xr:uid="{89886D49-15C4-445A-B8FE-FE60577E826D}"/>
    <cellStyle name="Normal 19 2 3 3 3" xfId="1550" xr:uid="{AA4FB855-F6FF-40BC-A6BE-54C9F9F05CFC}"/>
    <cellStyle name="Normal 19 2 3 4" xfId="849" xr:uid="{00000000-0005-0000-0000-000026020000}"/>
    <cellStyle name="Normal 19 2 3 4 2" xfId="1761" xr:uid="{A75C4797-E2F6-4601-9934-B7B35141E44B}"/>
    <cellStyle name="Normal 19 2 3 5" xfId="1339" xr:uid="{4B81EA85-6AC3-4418-A195-7AD25C98D088}"/>
    <cellStyle name="Normal 19 2 4" xfId="462" xr:uid="{00000000-0005-0000-0000-000027020000}"/>
    <cellStyle name="Normal 19 2 4 2" xfId="677" xr:uid="{00000000-0005-0000-0000-000028020000}"/>
    <cellStyle name="Normal 19 2 4 2 2" xfId="1116" xr:uid="{00000000-0005-0000-0000-000029020000}"/>
    <cellStyle name="Normal 19 2 4 2 2 2" xfId="2027" xr:uid="{922A9627-97BF-4EF9-BB2C-C25B9F564BEB}"/>
    <cellStyle name="Normal 19 2 4 2 3" xfId="1605" xr:uid="{7FA081FA-7E0D-45FD-9CF0-0EEB49E87949}"/>
    <cellStyle name="Normal 19 2 4 3" xfId="904" xr:uid="{00000000-0005-0000-0000-00002A020000}"/>
    <cellStyle name="Normal 19 2 4 3 2" xfId="1816" xr:uid="{84449D39-CF17-4CBA-9AE8-5A1430062FDA}"/>
    <cellStyle name="Normal 19 2 4 4" xfId="1394" xr:uid="{20A2F4C4-FD07-49E8-94B2-44E33DE54D9B}"/>
    <cellStyle name="Normal 19 2 5" xfId="483" xr:uid="{00000000-0005-0000-0000-00002B020000}"/>
    <cellStyle name="Normal 19 2 5 2" xfId="694" xr:uid="{00000000-0005-0000-0000-00002C020000}"/>
    <cellStyle name="Normal 19 2 5 2 2" xfId="1133" xr:uid="{00000000-0005-0000-0000-00002D020000}"/>
    <cellStyle name="Normal 19 2 5 2 2 2" xfId="2044" xr:uid="{F7A157FB-83C5-4A90-9FD9-928212063714}"/>
    <cellStyle name="Normal 19 2 5 2 3" xfId="1622" xr:uid="{91122B1E-CEB3-4347-99DC-BE081A06C2DA}"/>
    <cellStyle name="Normal 19 2 5 3" xfId="922" xr:uid="{00000000-0005-0000-0000-00002E020000}"/>
    <cellStyle name="Normal 19 2 5 3 2" xfId="1833" xr:uid="{1AD66EEE-340B-464D-AAFF-FB0B43F90F57}"/>
    <cellStyle name="Normal 19 2 5 4" xfId="1411" xr:uid="{5F3C265A-2CCB-4FD1-AC66-9AC063D82356}"/>
    <cellStyle name="Normal 19 2 6" xfId="582" xr:uid="{00000000-0005-0000-0000-00002F020000}"/>
    <cellStyle name="Normal 19 2 6 2" xfId="1021" xr:uid="{00000000-0005-0000-0000-000030020000}"/>
    <cellStyle name="Normal 19 2 6 2 2" xfId="1932" xr:uid="{0ED90221-AEFC-4770-A44A-489491F8CB2C}"/>
    <cellStyle name="Normal 19 2 6 3" xfId="1510" xr:uid="{2A36C91F-F563-48B9-B578-96FD0049776A}"/>
    <cellStyle name="Normal 19 2 7" xfId="806" xr:uid="{00000000-0005-0000-0000-000031020000}"/>
    <cellStyle name="Normal 19 2 7 2" xfId="1721" xr:uid="{608D992E-51AA-478A-BCC0-3958139CE0B1}"/>
    <cellStyle name="Normal 19 2 8" xfId="1241" xr:uid="{00000000-0005-0000-0000-000032020000}"/>
    <cellStyle name="Normal 19 2 8 2" xfId="2144" xr:uid="{3CA12B4F-3C44-4AA1-AC3F-A1D96F092599}"/>
    <cellStyle name="Normal 19 2 9" xfId="1298" xr:uid="{A9E8C8AD-D482-4E80-97D2-B3DE9141FDCB}"/>
    <cellStyle name="Normal 19 3" xfId="378" xr:uid="{00000000-0005-0000-0000-000033020000}"/>
    <cellStyle name="Normal 19 3 2" xfId="419" xr:uid="{00000000-0005-0000-0000-000034020000}"/>
    <cellStyle name="Normal 19 3 2 2" xfId="535" xr:uid="{00000000-0005-0000-0000-000035020000}"/>
    <cellStyle name="Normal 19 3 2 2 2" xfId="746" xr:uid="{00000000-0005-0000-0000-000036020000}"/>
    <cellStyle name="Normal 19 3 2 2 2 2" xfId="1185" xr:uid="{00000000-0005-0000-0000-000037020000}"/>
    <cellStyle name="Normal 19 3 2 2 2 2 2" xfId="2096" xr:uid="{2B5A0026-A398-4BC1-A5E3-90D8CDAC5420}"/>
    <cellStyle name="Normal 19 3 2 2 2 3" xfId="1674" xr:uid="{1F7EDDCE-4C1F-4B14-B014-D600A60FE762}"/>
    <cellStyle name="Normal 19 3 2 2 3" xfId="974" xr:uid="{00000000-0005-0000-0000-000038020000}"/>
    <cellStyle name="Normal 19 3 2 2 3 2" xfId="1885" xr:uid="{79351A9A-5262-480F-BDC7-72276C609B0E}"/>
    <cellStyle name="Normal 19 3 2 2 4" xfId="1463" xr:uid="{2352DEA3-2036-4B54-A9B4-EA2A39A29D28}"/>
    <cellStyle name="Normal 19 3 2 3" xfId="634" xr:uid="{00000000-0005-0000-0000-000039020000}"/>
    <cellStyle name="Normal 19 3 2 3 2" xfId="1073" xr:uid="{00000000-0005-0000-0000-00003A020000}"/>
    <cellStyle name="Normal 19 3 2 3 2 2" xfId="1984" xr:uid="{3A3DF4BD-7AA0-4C39-BF63-5303968E92D2}"/>
    <cellStyle name="Normal 19 3 2 3 3" xfId="1562" xr:uid="{F189CB1F-B280-4B1F-8A55-8CCB23D0B64C}"/>
    <cellStyle name="Normal 19 3 2 4" xfId="861" xr:uid="{00000000-0005-0000-0000-00003B020000}"/>
    <cellStyle name="Normal 19 3 2 4 2" xfId="1773" xr:uid="{7CD75372-DC18-4077-B4C8-14BD45558BC7}"/>
    <cellStyle name="Normal 19 3 2 5" xfId="1351" xr:uid="{B51A740C-3BD6-4E79-854E-0A9208AAE6F3}"/>
    <cellStyle name="Normal 19 3 3" xfId="495" xr:uid="{00000000-0005-0000-0000-00003C020000}"/>
    <cellStyle name="Normal 19 3 3 2" xfId="706" xr:uid="{00000000-0005-0000-0000-00003D020000}"/>
    <cellStyle name="Normal 19 3 3 2 2" xfId="1145" xr:uid="{00000000-0005-0000-0000-00003E020000}"/>
    <cellStyle name="Normal 19 3 3 2 2 2" xfId="2056" xr:uid="{8BCFEC51-4E02-4FD1-9A13-37DEF6960F0A}"/>
    <cellStyle name="Normal 19 3 3 2 3" xfId="1634" xr:uid="{BA2B0C75-85C7-4D76-ABE5-3996AE9CD268}"/>
    <cellStyle name="Normal 19 3 3 3" xfId="934" xr:uid="{00000000-0005-0000-0000-00003F020000}"/>
    <cellStyle name="Normal 19 3 3 3 2" xfId="1845" xr:uid="{8C2602B1-D42A-4C10-AD7F-1A2D8CEEB2BF}"/>
    <cellStyle name="Normal 19 3 3 4" xfId="1423" xr:uid="{8E8CF834-978D-43EB-B2D2-3F395A24A2AD}"/>
    <cellStyle name="Normal 19 3 4" xfId="594" xr:uid="{00000000-0005-0000-0000-000040020000}"/>
    <cellStyle name="Normal 19 3 4 2" xfId="1033" xr:uid="{00000000-0005-0000-0000-000041020000}"/>
    <cellStyle name="Normal 19 3 4 2 2" xfId="1944" xr:uid="{4CA84516-6D70-461E-855E-9265B8CD50D4}"/>
    <cellStyle name="Normal 19 3 4 3" xfId="1522" xr:uid="{3FFAE728-1A07-4D99-A3DB-29D1514B6E5F}"/>
    <cellStyle name="Normal 19 3 5" xfId="820" xr:uid="{00000000-0005-0000-0000-000042020000}"/>
    <cellStyle name="Normal 19 3 5 2" xfId="1733" xr:uid="{5BB028B1-D004-4C97-921D-77A7972616D2}"/>
    <cellStyle name="Normal 19 3 6" xfId="1255" xr:uid="{00000000-0005-0000-0000-000043020000}"/>
    <cellStyle name="Normal 19 3 6 2" xfId="2156" xr:uid="{DD02B673-86EA-4F20-871A-22549B54F3AB}"/>
    <cellStyle name="Normal 19 3 7" xfId="1310" xr:uid="{F77FCF2B-6CBF-4CBD-9DD6-607F3F9BD744}"/>
    <cellStyle name="Normal 19 4" xfId="402" xr:uid="{00000000-0005-0000-0000-000044020000}"/>
    <cellStyle name="Normal 19 4 2" xfId="518" xr:uid="{00000000-0005-0000-0000-000045020000}"/>
    <cellStyle name="Normal 19 4 2 2" xfId="729" xr:uid="{00000000-0005-0000-0000-000046020000}"/>
    <cellStyle name="Normal 19 4 2 2 2" xfId="1168" xr:uid="{00000000-0005-0000-0000-000047020000}"/>
    <cellStyle name="Normal 19 4 2 2 2 2" xfId="2079" xr:uid="{7640F9DA-0FB9-46C8-A0A6-2B37B9BB8331}"/>
    <cellStyle name="Normal 19 4 2 2 3" xfId="1657" xr:uid="{467166F0-7F0D-406C-ABD7-829D3ADD7DB7}"/>
    <cellStyle name="Normal 19 4 2 3" xfId="957" xr:uid="{00000000-0005-0000-0000-000048020000}"/>
    <cellStyle name="Normal 19 4 2 3 2" xfId="1868" xr:uid="{A6CA5CD6-45F0-40A9-B9B3-44C7CAEA3938}"/>
    <cellStyle name="Normal 19 4 2 4" xfId="1446" xr:uid="{08D4CB83-E243-4192-9104-F20773671C3A}"/>
    <cellStyle name="Normal 19 4 3" xfId="617" xr:uid="{00000000-0005-0000-0000-000049020000}"/>
    <cellStyle name="Normal 19 4 3 2" xfId="1056" xr:uid="{00000000-0005-0000-0000-00004A020000}"/>
    <cellStyle name="Normal 19 4 3 2 2" xfId="1967" xr:uid="{FE4A9D4F-F244-43E5-B42D-63FCEF8FE764}"/>
    <cellStyle name="Normal 19 4 3 3" xfId="1545" xr:uid="{4DDBAB89-B494-4711-A2DA-7AF3BBFCE35F}"/>
    <cellStyle name="Normal 19 4 4" xfId="844" xr:uid="{00000000-0005-0000-0000-00004B020000}"/>
    <cellStyle name="Normal 19 4 4 2" xfId="1756" xr:uid="{991B840B-E2D2-4606-8BB3-DE5969A580F1}"/>
    <cellStyle name="Normal 19 4 5" xfId="1334" xr:uid="{D472D853-7EDA-44C2-A916-0DE004A93412}"/>
    <cellStyle name="Normal 19 5" xfId="440" xr:uid="{00000000-0005-0000-0000-00004C020000}"/>
    <cellStyle name="Normal 19 5 2" xfId="556" xr:uid="{00000000-0005-0000-0000-00004D020000}"/>
    <cellStyle name="Normal 19 5 2 2" xfId="767" xr:uid="{00000000-0005-0000-0000-00004E020000}"/>
    <cellStyle name="Normal 19 5 2 2 2" xfId="1206" xr:uid="{00000000-0005-0000-0000-00004F020000}"/>
    <cellStyle name="Normal 19 5 2 2 2 2" xfId="2117" xr:uid="{0D1F07A1-64EC-480E-B243-633027327E48}"/>
    <cellStyle name="Normal 19 5 2 2 3" xfId="1695" xr:uid="{B1A3D6CB-B5DB-4194-9041-32E7ABB4DC8D}"/>
    <cellStyle name="Normal 19 5 2 3" xfId="995" xr:uid="{00000000-0005-0000-0000-000050020000}"/>
    <cellStyle name="Normal 19 5 2 3 2" xfId="1906" xr:uid="{1DF618B0-F63C-4739-A4CB-2202BCAD8BD1}"/>
    <cellStyle name="Normal 19 5 2 4" xfId="1484" xr:uid="{20679FF5-7FE4-4C7D-A84B-27985BD69E38}"/>
    <cellStyle name="Normal 19 5 3" xfId="655" xr:uid="{00000000-0005-0000-0000-000051020000}"/>
    <cellStyle name="Normal 19 5 3 2" xfId="1094" xr:uid="{00000000-0005-0000-0000-000052020000}"/>
    <cellStyle name="Normal 19 5 3 2 2" xfId="2005" xr:uid="{7E98FE5E-9E81-486C-874A-093EA07618DE}"/>
    <cellStyle name="Normal 19 5 3 3" xfId="1583" xr:uid="{62F2E18E-0F1F-4CAC-BB6F-05F5D44914DA}"/>
    <cellStyle name="Normal 19 5 4" xfId="882" xr:uid="{00000000-0005-0000-0000-000053020000}"/>
    <cellStyle name="Normal 19 5 4 2" xfId="1794" xr:uid="{DB077839-9DD2-4109-849D-1F42249B7A82}"/>
    <cellStyle name="Normal 19 5 5" xfId="1372" xr:uid="{1C119175-6E2C-4B2D-B314-E3EBB3D78E63}"/>
    <cellStyle name="Normal 19 6" xfId="450" xr:uid="{00000000-0005-0000-0000-000054020000}"/>
    <cellStyle name="Normal 19 6 2" xfId="566" xr:uid="{00000000-0005-0000-0000-000055020000}"/>
    <cellStyle name="Normal 19 6 2 2" xfId="777" xr:uid="{00000000-0005-0000-0000-000056020000}"/>
    <cellStyle name="Normal 19 6 2 2 2" xfId="1216" xr:uid="{00000000-0005-0000-0000-000057020000}"/>
    <cellStyle name="Normal 19 6 2 2 2 2" xfId="2127" xr:uid="{C5EE9640-451D-4444-A3E7-DB5E5AFC0380}"/>
    <cellStyle name="Normal 19 6 2 2 3" xfId="1705" xr:uid="{5FD460EF-8446-4CB9-BCE4-239606DB2C67}"/>
    <cellStyle name="Normal 19 6 2 3" xfId="1005" xr:uid="{00000000-0005-0000-0000-000058020000}"/>
    <cellStyle name="Normal 19 6 2 3 2" xfId="1916" xr:uid="{5DC770D3-B0C2-43B7-9807-998C76C1B062}"/>
    <cellStyle name="Normal 19 6 2 4" xfId="1494" xr:uid="{D2B958EA-B06F-467C-9C19-608DEBAE0491}"/>
    <cellStyle name="Normal 19 6 3" xfId="665" xr:uid="{00000000-0005-0000-0000-000059020000}"/>
    <cellStyle name="Normal 19 6 3 2" xfId="1104" xr:uid="{00000000-0005-0000-0000-00005A020000}"/>
    <cellStyle name="Normal 19 6 3 2 2" xfId="2015" xr:uid="{7059F7F5-E4A1-418A-B423-22DBF568062E}"/>
    <cellStyle name="Normal 19 6 3 3" xfId="1593" xr:uid="{FBB3D0D7-E92F-4153-AA7F-D9CF41FFEEBA}"/>
    <cellStyle name="Normal 19 6 4" xfId="892" xr:uid="{00000000-0005-0000-0000-00005B020000}"/>
    <cellStyle name="Normal 19 6 4 2" xfId="1804" xr:uid="{6E7CAEF1-19B0-4D17-82F7-03A4AEC7B57E}"/>
    <cellStyle name="Normal 19 6 5" xfId="1382" xr:uid="{AE58CD4B-8997-48CA-8318-9C04FEEAF9E8}"/>
    <cellStyle name="Normal 19 7" xfId="456" xr:uid="{00000000-0005-0000-0000-00005C020000}"/>
    <cellStyle name="Normal 19 7 2" xfId="671" xr:uid="{00000000-0005-0000-0000-00005D020000}"/>
    <cellStyle name="Normal 19 7 2 2" xfId="1110" xr:uid="{00000000-0005-0000-0000-00005E020000}"/>
    <cellStyle name="Normal 19 7 2 2 2" xfId="2021" xr:uid="{2B362143-5A9E-445D-A0B6-68ADFADB1FC6}"/>
    <cellStyle name="Normal 19 7 2 3" xfId="1599" xr:uid="{FF2CFCE2-5AC6-4403-AF27-9F0CA9431DB0}"/>
    <cellStyle name="Normal 19 7 3" xfId="898" xr:uid="{00000000-0005-0000-0000-00005F020000}"/>
    <cellStyle name="Normal 19 7 3 2" xfId="1810" xr:uid="{F1FAC26A-5B3E-4FF7-A11B-8D80478DE4BD}"/>
    <cellStyle name="Normal 19 7 4" xfId="1388" xr:uid="{60C36B5C-D469-4280-A278-B98F78533B3F}"/>
    <cellStyle name="Normal 19 8" xfId="478" xr:uid="{00000000-0005-0000-0000-000060020000}"/>
    <cellStyle name="Normal 19 8 2" xfId="689" xr:uid="{00000000-0005-0000-0000-000061020000}"/>
    <cellStyle name="Normal 19 8 2 2" xfId="1128" xr:uid="{00000000-0005-0000-0000-000062020000}"/>
    <cellStyle name="Normal 19 8 2 2 2" xfId="2039" xr:uid="{795A1848-9139-42EB-BB35-93E239BA54E9}"/>
    <cellStyle name="Normal 19 8 2 3" xfId="1617" xr:uid="{F461747E-766A-4FA2-8439-687F80F98C77}"/>
    <cellStyle name="Normal 19 8 3" xfId="917" xr:uid="{00000000-0005-0000-0000-000063020000}"/>
    <cellStyle name="Normal 19 8 3 2" xfId="1828" xr:uid="{06E3962F-CC2A-412C-BEA3-D46AC92D34D0}"/>
    <cellStyle name="Normal 19 8 4" xfId="1406" xr:uid="{EFD64E38-3BD9-42CB-AFAB-F7415E522041}"/>
    <cellStyle name="Normal 19 9" xfId="577" xr:uid="{00000000-0005-0000-0000-000064020000}"/>
    <cellStyle name="Normal 19 9 2" xfId="1016" xr:uid="{00000000-0005-0000-0000-000065020000}"/>
    <cellStyle name="Normal 19 9 2 2" xfId="1927" xr:uid="{30CD7161-450F-4E9E-9D0A-58FD6532EC7D}"/>
    <cellStyle name="Normal 19 9 3" xfId="1505" xr:uid="{226D5C22-7242-449E-99B5-382E77F19B6E}"/>
    <cellStyle name="Normal 2" xfId="6" xr:uid="{00000000-0005-0000-0000-000066020000}"/>
    <cellStyle name="Normal 2 2" xfId="12" xr:uid="{00000000-0005-0000-0000-000067020000}"/>
    <cellStyle name="Normal 2 2 10" xfId="1282" xr:uid="{B056B538-9DCF-4B49-9D43-5BD4F6C43BC0}"/>
    <cellStyle name="Normal 2 2 2" xfId="232" xr:uid="{00000000-0005-0000-0000-000068020000}"/>
    <cellStyle name="Normal 2 2 3" xfId="374" xr:uid="{00000000-0005-0000-0000-000069020000}"/>
    <cellStyle name="Normal 2 2 3 2" xfId="415" xr:uid="{00000000-0005-0000-0000-00006A020000}"/>
    <cellStyle name="Normal 2 2 3 2 2" xfId="531" xr:uid="{00000000-0005-0000-0000-00006B020000}"/>
    <cellStyle name="Normal 2 2 3 2 2 2" xfId="742" xr:uid="{00000000-0005-0000-0000-00006C020000}"/>
    <cellStyle name="Normal 2 2 3 2 2 2 2" xfId="1181" xr:uid="{00000000-0005-0000-0000-00006D020000}"/>
    <cellStyle name="Normal 2 2 3 2 2 2 2 2" xfId="2092" xr:uid="{67CAE380-091A-42E1-AFAC-C18D1ECD98E8}"/>
    <cellStyle name="Normal 2 2 3 2 2 2 3" xfId="1670" xr:uid="{7C660676-DF95-427C-8557-91061E680940}"/>
    <cellStyle name="Normal 2 2 3 2 2 3" xfId="970" xr:uid="{00000000-0005-0000-0000-00006E020000}"/>
    <cellStyle name="Normal 2 2 3 2 2 3 2" xfId="1881" xr:uid="{4360B029-7039-4DA7-BC2D-3A4B9F920CF8}"/>
    <cellStyle name="Normal 2 2 3 2 2 4" xfId="1459" xr:uid="{106215E9-AFB0-4E36-9009-68C6E4E62F6D}"/>
    <cellStyle name="Normal 2 2 3 2 3" xfId="630" xr:uid="{00000000-0005-0000-0000-00006F020000}"/>
    <cellStyle name="Normal 2 2 3 2 3 2" xfId="1069" xr:uid="{00000000-0005-0000-0000-000070020000}"/>
    <cellStyle name="Normal 2 2 3 2 3 2 2" xfId="1980" xr:uid="{E144907B-8BAA-49FC-9857-6628C8A76867}"/>
    <cellStyle name="Normal 2 2 3 2 3 3" xfId="1558" xr:uid="{09466C04-5980-424C-A05F-48D5FA2DED03}"/>
    <cellStyle name="Normal 2 2 3 2 4" xfId="857" xr:uid="{00000000-0005-0000-0000-000071020000}"/>
    <cellStyle name="Normal 2 2 3 2 4 2" xfId="1769" xr:uid="{01C901B6-7F14-4190-B8A9-3E2998733846}"/>
    <cellStyle name="Normal 2 2 3 2 5" xfId="1347" xr:uid="{05D0D61F-E8B1-4FEF-93FE-6CFA56FF0C84}"/>
    <cellStyle name="Normal 2 2 3 3" xfId="491" xr:uid="{00000000-0005-0000-0000-000072020000}"/>
    <cellStyle name="Normal 2 2 3 3 2" xfId="702" xr:uid="{00000000-0005-0000-0000-000073020000}"/>
    <cellStyle name="Normal 2 2 3 3 2 2" xfId="1141" xr:uid="{00000000-0005-0000-0000-000074020000}"/>
    <cellStyle name="Normal 2 2 3 3 2 2 2" xfId="2052" xr:uid="{F3324506-6E57-41E1-917E-B54A6F5715B6}"/>
    <cellStyle name="Normal 2 2 3 3 2 3" xfId="1630" xr:uid="{983FFEFD-564E-45B2-A3BE-E3A41FCA6EAB}"/>
    <cellStyle name="Normal 2 2 3 3 3" xfId="930" xr:uid="{00000000-0005-0000-0000-000075020000}"/>
    <cellStyle name="Normal 2 2 3 3 3 2" xfId="1841" xr:uid="{62F48E68-79B6-4442-BE54-2D6E9F9C107B}"/>
    <cellStyle name="Normal 2 2 3 3 4" xfId="1419" xr:uid="{4F415FF9-11C8-461C-84EA-74570D2F3C85}"/>
    <cellStyle name="Normal 2 2 3 4" xfId="590" xr:uid="{00000000-0005-0000-0000-000076020000}"/>
    <cellStyle name="Normal 2 2 3 4 2" xfId="1029" xr:uid="{00000000-0005-0000-0000-000077020000}"/>
    <cellStyle name="Normal 2 2 3 4 2 2" xfId="1940" xr:uid="{B05A1A8F-BBB0-4C8A-AF05-5DDFEAF5063E}"/>
    <cellStyle name="Normal 2 2 3 4 3" xfId="1518" xr:uid="{9FA8DE41-F06F-43C8-AAFC-A9B4D1DC467E}"/>
    <cellStyle name="Normal 2 2 3 5" xfId="816" xr:uid="{00000000-0005-0000-0000-000078020000}"/>
    <cellStyle name="Normal 2 2 3 5 2" xfId="1729" xr:uid="{330E11A6-157A-4A56-931D-8CEF6AB48ED6}"/>
    <cellStyle name="Normal 2 2 3 6" xfId="1251" xr:uid="{00000000-0005-0000-0000-000079020000}"/>
    <cellStyle name="Normal 2 2 3 6 2" xfId="2152" xr:uid="{16AEE4FA-752C-4CD5-A48D-304BAE99F7CF}"/>
    <cellStyle name="Normal 2 2 3 7" xfId="1306" xr:uid="{2DAC752F-7BD8-4831-8E85-357BAF56BF77}"/>
    <cellStyle name="Normal 2 2 4" xfId="398" xr:uid="{00000000-0005-0000-0000-00007A020000}"/>
    <cellStyle name="Normal 2 2 4 2" xfId="514" xr:uid="{00000000-0005-0000-0000-00007B020000}"/>
    <cellStyle name="Normal 2 2 4 2 2" xfId="725" xr:uid="{00000000-0005-0000-0000-00007C020000}"/>
    <cellStyle name="Normal 2 2 4 2 2 2" xfId="1164" xr:uid="{00000000-0005-0000-0000-00007D020000}"/>
    <cellStyle name="Normal 2 2 4 2 2 2 2" xfId="2075" xr:uid="{BE0B8174-C8E9-4BBF-BBF0-F5F84964D043}"/>
    <cellStyle name="Normal 2 2 4 2 2 3" xfId="1653" xr:uid="{BDB2028C-4EE7-4CF1-98D5-A16C362CE0C5}"/>
    <cellStyle name="Normal 2 2 4 2 3" xfId="953" xr:uid="{00000000-0005-0000-0000-00007E020000}"/>
    <cellStyle name="Normal 2 2 4 2 3 2" xfId="1864" xr:uid="{6B3E6107-6EB9-4C03-8311-E5A8674736DE}"/>
    <cellStyle name="Normal 2 2 4 2 4" xfId="1442" xr:uid="{04E4E1F0-DDC6-4EB2-A87A-F46613C5E6B8}"/>
    <cellStyle name="Normal 2 2 4 3" xfId="613" xr:uid="{00000000-0005-0000-0000-00007F020000}"/>
    <cellStyle name="Normal 2 2 4 3 2" xfId="1052" xr:uid="{00000000-0005-0000-0000-000080020000}"/>
    <cellStyle name="Normal 2 2 4 3 2 2" xfId="1963" xr:uid="{556F5B86-8E4B-4BBE-8345-E003D7301C9A}"/>
    <cellStyle name="Normal 2 2 4 3 3" xfId="1541" xr:uid="{75BA2F13-20BF-4691-8820-6624855B7646}"/>
    <cellStyle name="Normal 2 2 4 4" xfId="840" xr:uid="{00000000-0005-0000-0000-000081020000}"/>
    <cellStyle name="Normal 2 2 4 4 2" xfId="1752" xr:uid="{05025C11-6237-4117-8F03-C2F8A694A991}"/>
    <cellStyle name="Normal 2 2 4 5" xfId="1330" xr:uid="{6FBA2943-D736-4687-BC58-D1E8E0C465F6}"/>
    <cellStyle name="Normal 2 2 5" xfId="473" xr:uid="{00000000-0005-0000-0000-000082020000}"/>
    <cellStyle name="Normal 2 2 5 2" xfId="685" xr:uid="{00000000-0005-0000-0000-000083020000}"/>
    <cellStyle name="Normal 2 2 5 2 2" xfId="1124" xr:uid="{00000000-0005-0000-0000-000084020000}"/>
    <cellStyle name="Normal 2 2 5 2 2 2" xfId="2035" xr:uid="{E94A89B6-FD6A-4298-B6A1-D076F4B6821D}"/>
    <cellStyle name="Normal 2 2 5 2 3" xfId="1613" xr:uid="{389B3BD5-1E08-478D-BE51-7F6B70B84B9C}"/>
    <cellStyle name="Normal 2 2 5 3" xfId="913" xr:uid="{00000000-0005-0000-0000-000085020000}"/>
    <cellStyle name="Normal 2 2 5 3 2" xfId="1824" xr:uid="{B0281449-EE81-49EA-86A8-3F73AEF808A2}"/>
    <cellStyle name="Normal 2 2 5 4" xfId="1402" xr:uid="{B375E797-22DB-462F-B86C-89834DEAD4D6}"/>
    <cellStyle name="Normal 2 2 6" xfId="573" xr:uid="{00000000-0005-0000-0000-000086020000}"/>
    <cellStyle name="Normal 2 2 6 2" xfId="1012" xr:uid="{00000000-0005-0000-0000-000087020000}"/>
    <cellStyle name="Normal 2 2 6 2 2" xfId="1923" xr:uid="{7EEE04A0-2FE0-492B-BDF7-67AEE5A7CC1B}"/>
    <cellStyle name="Normal 2 2 6 3" xfId="1501" xr:uid="{4B9BF9D1-F465-402D-A00F-32EE4C5B4B19}"/>
    <cellStyle name="Normal 2 2 7" xfId="786" xr:uid="{00000000-0005-0000-0000-000088020000}"/>
    <cellStyle name="Normal 2 2 7 2" xfId="1712" xr:uid="{E57DDBA4-207E-4200-AD04-6B637490918C}"/>
    <cellStyle name="Normal 2 2 8" xfId="1220" xr:uid="{00000000-0005-0000-0000-000089020000}"/>
    <cellStyle name="Normal 2 2 9" xfId="1228" xr:uid="{00000000-0005-0000-0000-00008A020000}"/>
    <cellStyle name="Normal 2 2 9 2" xfId="2135" xr:uid="{F50EEB5C-20A1-436C-985F-3E780A649139}"/>
    <cellStyle name="Normal 2 3" xfId="233" xr:uid="{00000000-0005-0000-0000-00008B020000}"/>
    <cellStyle name="Normal 2 4" xfId="34" xr:uid="{00000000-0005-0000-0000-00008C020000}"/>
    <cellStyle name="Normal 2 5" xfId="435" xr:uid="{00000000-0005-0000-0000-00008D020000}"/>
    <cellStyle name="Normal 2 5 2" xfId="551" xr:uid="{00000000-0005-0000-0000-00008E020000}"/>
    <cellStyle name="Normal 2 5 2 2" xfId="762" xr:uid="{00000000-0005-0000-0000-00008F020000}"/>
    <cellStyle name="Normal 2 5 2 2 2" xfId="1201" xr:uid="{00000000-0005-0000-0000-000090020000}"/>
    <cellStyle name="Normal 2 5 2 2 2 2" xfId="2112" xr:uid="{302061AC-965A-4F0B-A2E9-A6D27D4CBC03}"/>
    <cellStyle name="Normal 2 5 2 2 3" xfId="1690" xr:uid="{C537369F-555B-4ECD-9375-F99017E0E4CD}"/>
    <cellStyle name="Normal 2 5 2 3" xfId="990" xr:uid="{00000000-0005-0000-0000-000091020000}"/>
    <cellStyle name="Normal 2 5 2 3 2" xfId="1901" xr:uid="{7B792CD3-3B35-4E85-9023-CDC5279D24B2}"/>
    <cellStyle name="Normal 2 5 2 4" xfId="1479" xr:uid="{083B54BB-F8BB-4A51-B5BC-851C0F782571}"/>
    <cellStyle name="Normal 2 5 3" xfId="650" xr:uid="{00000000-0005-0000-0000-000092020000}"/>
    <cellStyle name="Normal 2 5 3 2" xfId="1089" xr:uid="{00000000-0005-0000-0000-000093020000}"/>
    <cellStyle name="Normal 2 5 3 2 2" xfId="2000" xr:uid="{E920016A-C2A2-4414-B0D0-A3DB14BFBECC}"/>
    <cellStyle name="Normal 2 5 3 3" xfId="1578" xr:uid="{34925B94-3481-4449-BE4C-3F0E85526F8A}"/>
    <cellStyle name="Normal 2 5 4" xfId="877" xr:uid="{00000000-0005-0000-0000-000094020000}"/>
    <cellStyle name="Normal 2 5 4 2" xfId="1789" xr:uid="{E10CAC9C-FAF5-49CE-85BF-01B167DB8BE9}"/>
    <cellStyle name="Normal 2 5 5" xfId="1367" xr:uid="{C6569A54-2B74-4047-9FD6-DE74368961FD}"/>
    <cellStyle name="Normal 2 6" xfId="445" xr:uid="{00000000-0005-0000-0000-000095020000}"/>
    <cellStyle name="Normal 2 6 2" xfId="561" xr:uid="{00000000-0005-0000-0000-000096020000}"/>
    <cellStyle name="Normal 2 6 2 2" xfId="772" xr:uid="{00000000-0005-0000-0000-000097020000}"/>
    <cellStyle name="Normal 2 6 2 2 2" xfId="1211" xr:uid="{00000000-0005-0000-0000-000098020000}"/>
    <cellStyle name="Normal 2 6 2 2 2 2" xfId="2122" xr:uid="{1898AF79-A4ED-4B7B-9EE8-ACAF897B941D}"/>
    <cellStyle name="Normal 2 6 2 2 3" xfId="1700" xr:uid="{D3F42398-63F6-49BC-B6AB-820520D7E92E}"/>
    <cellStyle name="Normal 2 6 2 3" xfId="1000" xr:uid="{00000000-0005-0000-0000-000099020000}"/>
    <cellStyle name="Normal 2 6 2 3 2" xfId="1911" xr:uid="{DF611EA3-1F45-4DDE-A373-488B247ECBF3}"/>
    <cellStyle name="Normal 2 6 2 4" xfId="1489" xr:uid="{693DC343-180F-453D-9C0C-54DEDFCEA627}"/>
    <cellStyle name="Normal 2 6 3" xfId="660" xr:uid="{00000000-0005-0000-0000-00009A020000}"/>
    <cellStyle name="Normal 2 6 3 2" xfId="1099" xr:uid="{00000000-0005-0000-0000-00009B020000}"/>
    <cellStyle name="Normal 2 6 3 2 2" xfId="2010" xr:uid="{1B8A448D-251E-4339-BC39-AFC898A33E16}"/>
    <cellStyle name="Normal 2 6 3 3" xfId="1588" xr:uid="{6DFB52B3-E58B-419A-AAB0-6693B38FE16D}"/>
    <cellStyle name="Normal 2 6 4" xfId="887" xr:uid="{00000000-0005-0000-0000-00009C020000}"/>
    <cellStyle name="Normal 2 6 4 2" xfId="1799" xr:uid="{A79F138B-34C1-4C1A-BFBE-5C3CB095186E}"/>
    <cellStyle name="Normal 2 6 5" xfId="1377" xr:uid="{1BAFA298-8BE9-42CC-B018-C5B25E816936}"/>
    <cellStyle name="Normal 2 7" xfId="454" xr:uid="{00000000-0005-0000-0000-00009D020000}"/>
    <cellStyle name="Normal 2 7 2" xfId="669" xr:uid="{00000000-0005-0000-0000-00009E020000}"/>
    <cellStyle name="Normal 2 7 2 2" xfId="1108" xr:uid="{00000000-0005-0000-0000-00009F020000}"/>
    <cellStyle name="Normal 2 7 2 2 2" xfId="2019" xr:uid="{5DE05DE6-6E6A-4ABD-A398-D9AACB8A2668}"/>
    <cellStyle name="Normal 2 7 2 3" xfId="1597" xr:uid="{DA97BD7E-DD92-4173-BAF2-2BA6689649B8}"/>
    <cellStyle name="Normal 2 7 3" xfId="896" xr:uid="{00000000-0005-0000-0000-0000A0020000}"/>
    <cellStyle name="Normal 2 7 3 2" xfId="1808" xr:uid="{1EC0A0CD-4172-41B5-B917-75F7D0404F20}"/>
    <cellStyle name="Normal 2 7 4" xfId="1386" xr:uid="{3ED6F140-F533-491F-911C-F349197A8E5E}"/>
    <cellStyle name="Normal 20" xfId="234" xr:uid="{00000000-0005-0000-0000-0000A1020000}"/>
    <cellStyle name="Normal 21" xfId="235" xr:uid="{00000000-0005-0000-0000-0000A2020000}"/>
    <cellStyle name="Normal 22" xfId="236" xr:uid="{00000000-0005-0000-0000-0000A3020000}"/>
    <cellStyle name="Normal 23" xfId="237" xr:uid="{00000000-0005-0000-0000-0000A4020000}"/>
    <cellStyle name="Normal 24" xfId="238" xr:uid="{00000000-0005-0000-0000-0000A5020000}"/>
    <cellStyle name="Normal 25" xfId="239" xr:uid="{00000000-0005-0000-0000-0000A6020000}"/>
    <cellStyle name="Normal 26" xfId="240" xr:uid="{00000000-0005-0000-0000-0000A7020000}"/>
    <cellStyle name="Normal 26 2" xfId="241" xr:uid="{00000000-0005-0000-0000-0000A8020000}"/>
    <cellStyle name="Normal 26 2 2" xfId="350" xr:uid="{00000000-0005-0000-0000-0000A9020000}"/>
    <cellStyle name="Normal 26 3" xfId="349" xr:uid="{00000000-0005-0000-0000-0000AA020000}"/>
    <cellStyle name="Normal 27" xfId="242" xr:uid="{00000000-0005-0000-0000-0000AB020000}"/>
    <cellStyle name="Normal 27 2" xfId="27" xr:uid="{00000000-0005-0000-0000-0000AC020000}"/>
    <cellStyle name="Normal 27 2 2" xfId="352" xr:uid="{00000000-0005-0000-0000-0000AD020000}"/>
    <cellStyle name="Normal 27 3" xfId="351" xr:uid="{00000000-0005-0000-0000-0000AE020000}"/>
    <cellStyle name="Normal 28" xfId="243" xr:uid="{00000000-0005-0000-0000-0000AF020000}"/>
    <cellStyle name="Normal 29" xfId="244" xr:uid="{00000000-0005-0000-0000-0000B0020000}"/>
    <cellStyle name="Normal 29 2" xfId="353" xr:uid="{00000000-0005-0000-0000-0000B1020000}"/>
    <cellStyle name="Normal 3" xfId="5" xr:uid="{00000000-0005-0000-0000-0000B2020000}"/>
    <cellStyle name="Normal 3 10" xfId="467" xr:uid="{00000000-0005-0000-0000-0000B3020000}"/>
    <cellStyle name="Normal 3 10 2" xfId="682" xr:uid="{00000000-0005-0000-0000-0000B4020000}"/>
    <cellStyle name="Normal 3 10 2 2" xfId="1121" xr:uid="{00000000-0005-0000-0000-0000B5020000}"/>
    <cellStyle name="Normal 3 10 2 2 2" xfId="2032" xr:uid="{073EB85F-1214-46E0-AC70-AF2F32A82788}"/>
    <cellStyle name="Normal 3 10 2 3" xfId="1610" xr:uid="{EB84F325-AC70-462C-ABA2-2F237194A94F}"/>
    <cellStyle name="Normal 3 10 3" xfId="909" xr:uid="{00000000-0005-0000-0000-0000B6020000}"/>
    <cellStyle name="Normal 3 10 3 2" xfId="1821" xr:uid="{AEFDED41-989F-4DAC-8A3C-C13E5B58B453}"/>
    <cellStyle name="Normal 3 10 4" xfId="1399" xr:uid="{92D0012B-3175-4227-A433-6D4EC5359CAD}"/>
    <cellStyle name="Normal 3 11" xfId="570" xr:uid="{00000000-0005-0000-0000-0000B7020000}"/>
    <cellStyle name="Normal 3 11 2" xfId="1009" xr:uid="{00000000-0005-0000-0000-0000B8020000}"/>
    <cellStyle name="Normal 3 11 2 2" xfId="1920" xr:uid="{7255076D-72E2-4FAF-913B-ECF0381B0F9F}"/>
    <cellStyle name="Normal 3 11 3" xfId="1498" xr:uid="{E7E69D0D-0623-4E06-B71C-D8449802010D}"/>
    <cellStyle name="Normal 3 12" xfId="782" xr:uid="{00000000-0005-0000-0000-0000B9020000}"/>
    <cellStyle name="Normal 3 12 2" xfId="1709" xr:uid="{5959EF65-7598-4725-9159-54AA65982ED2}"/>
    <cellStyle name="Normal 3 13" xfId="1222" xr:uid="{00000000-0005-0000-0000-0000BA020000}"/>
    <cellStyle name="Normal 3 13 2" xfId="2131" xr:uid="{3BB9D071-FC33-461F-9666-5DB284115929}"/>
    <cellStyle name="Normal 3 14" xfId="1279" xr:uid="{3C19107D-A4C4-4745-988D-0F08C6A1C186}"/>
    <cellStyle name="Normal 3 2" xfId="246" xr:uid="{00000000-0005-0000-0000-0000BB020000}"/>
    <cellStyle name="Normal 3 2 2" xfId="384" xr:uid="{00000000-0005-0000-0000-0000BC020000}"/>
    <cellStyle name="Normal 3 2 2 2" xfId="425" xr:uid="{00000000-0005-0000-0000-0000BD020000}"/>
    <cellStyle name="Normal 3 2 2 2 2" xfId="541" xr:uid="{00000000-0005-0000-0000-0000BE020000}"/>
    <cellStyle name="Normal 3 2 2 2 2 2" xfId="752" xr:uid="{00000000-0005-0000-0000-0000BF020000}"/>
    <cellStyle name="Normal 3 2 2 2 2 2 2" xfId="1191" xr:uid="{00000000-0005-0000-0000-0000C0020000}"/>
    <cellStyle name="Normal 3 2 2 2 2 2 2 2" xfId="2102" xr:uid="{68BCBC2F-EC45-42AB-B76F-9225808A87C4}"/>
    <cellStyle name="Normal 3 2 2 2 2 2 3" xfId="1680" xr:uid="{F1FA8D61-8843-449F-91BA-E9B6A73C6D8A}"/>
    <cellStyle name="Normal 3 2 2 2 2 3" xfId="980" xr:uid="{00000000-0005-0000-0000-0000C1020000}"/>
    <cellStyle name="Normal 3 2 2 2 2 3 2" xfId="1891" xr:uid="{675D68C8-EA84-40D4-B197-0D479A052D53}"/>
    <cellStyle name="Normal 3 2 2 2 2 4" xfId="1469" xr:uid="{E7121F51-23C9-49E2-8AF2-4994BC7B1169}"/>
    <cellStyle name="Normal 3 2 2 2 3" xfId="640" xr:uid="{00000000-0005-0000-0000-0000C2020000}"/>
    <cellStyle name="Normal 3 2 2 2 3 2" xfId="1079" xr:uid="{00000000-0005-0000-0000-0000C3020000}"/>
    <cellStyle name="Normal 3 2 2 2 3 2 2" xfId="1990" xr:uid="{21FC0D36-79C9-4944-BF86-41B0100B37FA}"/>
    <cellStyle name="Normal 3 2 2 2 3 3" xfId="1568" xr:uid="{58841A9C-698C-4112-A7CA-D2865892DA28}"/>
    <cellStyle name="Normal 3 2 2 2 4" xfId="867" xr:uid="{00000000-0005-0000-0000-0000C4020000}"/>
    <cellStyle name="Normal 3 2 2 2 4 2" xfId="1779" xr:uid="{32562F83-02F3-4CF5-94C3-CB4EF51B5FC7}"/>
    <cellStyle name="Normal 3 2 2 2 5" xfId="1357" xr:uid="{01451F39-A527-490C-8729-6E55AA3A0DFF}"/>
    <cellStyle name="Normal 3 2 2 3" xfId="501" xr:uid="{00000000-0005-0000-0000-0000C5020000}"/>
    <cellStyle name="Normal 3 2 2 3 2" xfId="712" xr:uid="{00000000-0005-0000-0000-0000C6020000}"/>
    <cellStyle name="Normal 3 2 2 3 2 2" xfId="1151" xr:uid="{00000000-0005-0000-0000-0000C7020000}"/>
    <cellStyle name="Normal 3 2 2 3 2 2 2" xfId="2062" xr:uid="{FD5A353B-06D2-46E2-872B-2763119FF96B}"/>
    <cellStyle name="Normal 3 2 2 3 2 3" xfId="1640" xr:uid="{207FC703-43C3-41C4-83BC-1877FBEF1E6A}"/>
    <cellStyle name="Normal 3 2 2 3 3" xfId="940" xr:uid="{00000000-0005-0000-0000-0000C8020000}"/>
    <cellStyle name="Normal 3 2 2 3 3 2" xfId="1851" xr:uid="{0DB54AFB-C88A-4FC1-88DC-986BA1B69D29}"/>
    <cellStyle name="Normal 3 2 2 3 4" xfId="1429" xr:uid="{689C04F9-0D40-4048-87A3-D178F67BB741}"/>
    <cellStyle name="Normal 3 2 2 4" xfId="600" xr:uid="{00000000-0005-0000-0000-0000C9020000}"/>
    <cellStyle name="Normal 3 2 2 4 2" xfId="1039" xr:uid="{00000000-0005-0000-0000-0000CA020000}"/>
    <cellStyle name="Normal 3 2 2 4 2 2" xfId="1950" xr:uid="{628C695D-A061-4A1C-93E0-6667897CE0E7}"/>
    <cellStyle name="Normal 3 2 2 4 3" xfId="1528" xr:uid="{C2999461-ACF4-4A86-B634-C8FB84FCB253}"/>
    <cellStyle name="Normal 3 2 2 5" xfId="826" xr:uid="{00000000-0005-0000-0000-0000CB020000}"/>
    <cellStyle name="Normal 3 2 2 5 2" xfId="1739" xr:uid="{EB272E93-74D2-41E5-BD0F-C53BCCA28CDC}"/>
    <cellStyle name="Normal 3 2 2 6" xfId="1261" xr:uid="{00000000-0005-0000-0000-0000CC020000}"/>
    <cellStyle name="Normal 3 2 2 6 2" xfId="2162" xr:uid="{E87A0E01-231D-4169-84D9-9CF19F8C3924}"/>
    <cellStyle name="Normal 3 2 2 7" xfId="1316" xr:uid="{06188E18-070B-4EE9-94A1-5A8B279AB9B7}"/>
    <cellStyle name="Normal 3 2 3" xfId="408" xr:uid="{00000000-0005-0000-0000-0000CD020000}"/>
    <cellStyle name="Normal 3 2 3 2" xfId="524" xr:uid="{00000000-0005-0000-0000-0000CE020000}"/>
    <cellStyle name="Normal 3 2 3 2 2" xfId="735" xr:uid="{00000000-0005-0000-0000-0000CF020000}"/>
    <cellStyle name="Normal 3 2 3 2 2 2" xfId="1174" xr:uid="{00000000-0005-0000-0000-0000D0020000}"/>
    <cellStyle name="Normal 3 2 3 2 2 2 2" xfId="2085" xr:uid="{279C24F8-6882-407B-8D42-AA3B20A2624D}"/>
    <cellStyle name="Normal 3 2 3 2 2 3" xfId="1663" xr:uid="{6E89A964-2F61-4407-A0FA-6AC5857822E9}"/>
    <cellStyle name="Normal 3 2 3 2 3" xfId="963" xr:uid="{00000000-0005-0000-0000-0000D1020000}"/>
    <cellStyle name="Normal 3 2 3 2 3 2" xfId="1874" xr:uid="{0A38EB1A-78FF-401F-9DAC-936B3D097944}"/>
    <cellStyle name="Normal 3 2 3 2 4" xfId="1452" xr:uid="{11783EA0-A7DA-4410-B14F-5D3C3DA4E548}"/>
    <cellStyle name="Normal 3 2 3 3" xfId="623" xr:uid="{00000000-0005-0000-0000-0000D2020000}"/>
    <cellStyle name="Normal 3 2 3 3 2" xfId="1062" xr:uid="{00000000-0005-0000-0000-0000D3020000}"/>
    <cellStyle name="Normal 3 2 3 3 2 2" xfId="1973" xr:uid="{A86626A9-86ED-4AD1-BF45-8127BF5F8FEF}"/>
    <cellStyle name="Normal 3 2 3 3 3" xfId="1551" xr:uid="{E2B73E06-0DF7-43ED-AD66-589B0F233D38}"/>
    <cellStyle name="Normal 3 2 3 4" xfId="850" xr:uid="{00000000-0005-0000-0000-0000D4020000}"/>
    <cellStyle name="Normal 3 2 3 4 2" xfId="1762" xr:uid="{81416B08-941D-4FE6-9A4D-A1DAC9128A68}"/>
    <cellStyle name="Normal 3 2 3 5" xfId="1340" xr:uid="{F4860B3E-A7EC-4C30-94A0-91A3B878951F}"/>
    <cellStyle name="Normal 3 2 4" xfId="463" xr:uid="{00000000-0005-0000-0000-0000D5020000}"/>
    <cellStyle name="Normal 3 2 4 2" xfId="678" xr:uid="{00000000-0005-0000-0000-0000D6020000}"/>
    <cellStyle name="Normal 3 2 4 2 2" xfId="1117" xr:uid="{00000000-0005-0000-0000-0000D7020000}"/>
    <cellStyle name="Normal 3 2 4 2 2 2" xfId="2028" xr:uid="{574706F9-E67A-444E-9B28-22A3449E60C8}"/>
    <cellStyle name="Normal 3 2 4 2 3" xfId="1606" xr:uid="{EF966198-3BE9-4FD4-9EA8-ED557BCBB296}"/>
    <cellStyle name="Normal 3 2 4 3" xfId="905" xr:uid="{00000000-0005-0000-0000-0000D8020000}"/>
    <cellStyle name="Normal 3 2 4 3 2" xfId="1817" xr:uid="{F2166E3D-33AB-4F7D-B3BE-B05AC2DFBEDE}"/>
    <cellStyle name="Normal 3 2 4 4" xfId="1395" xr:uid="{F3CD573F-96E2-4D1E-8D6A-5631982B36C3}"/>
    <cellStyle name="Normal 3 2 5" xfId="484" xr:uid="{00000000-0005-0000-0000-0000D9020000}"/>
    <cellStyle name="Normal 3 2 5 2" xfId="695" xr:uid="{00000000-0005-0000-0000-0000DA020000}"/>
    <cellStyle name="Normal 3 2 5 2 2" xfId="1134" xr:uid="{00000000-0005-0000-0000-0000DB020000}"/>
    <cellStyle name="Normal 3 2 5 2 2 2" xfId="2045" xr:uid="{70B80B17-B043-4F96-B7D2-AB6787A1FB07}"/>
    <cellStyle name="Normal 3 2 5 2 3" xfId="1623" xr:uid="{DCC0CD75-E97B-4FCE-BE6B-3D22D9374562}"/>
    <cellStyle name="Normal 3 2 5 3" xfId="923" xr:uid="{00000000-0005-0000-0000-0000DC020000}"/>
    <cellStyle name="Normal 3 2 5 3 2" xfId="1834" xr:uid="{5E78028E-E7B0-4ED6-BDC8-594040EAD2D9}"/>
    <cellStyle name="Normal 3 2 5 4" xfId="1412" xr:uid="{7F1FBD18-3DC4-43DD-BEAA-0CBA180889C9}"/>
    <cellStyle name="Normal 3 2 6" xfId="583" xr:uid="{00000000-0005-0000-0000-0000DD020000}"/>
    <cellStyle name="Normal 3 2 6 2" xfId="1022" xr:uid="{00000000-0005-0000-0000-0000DE020000}"/>
    <cellStyle name="Normal 3 2 6 2 2" xfId="1933" xr:uid="{E2177178-5FE4-4E1E-A703-AFE348DFBAF3}"/>
    <cellStyle name="Normal 3 2 6 3" xfId="1511" xr:uid="{FE7C6D98-5567-4EEC-81BB-A88E5717B1C2}"/>
    <cellStyle name="Normal 3 2 7" xfId="807" xr:uid="{00000000-0005-0000-0000-0000DF020000}"/>
    <cellStyle name="Normal 3 2 7 2" xfId="1722" xr:uid="{C46B719F-2436-4790-99C1-A7EC2DA0CC4D}"/>
    <cellStyle name="Normal 3 2 8" xfId="1242" xr:uid="{00000000-0005-0000-0000-0000E0020000}"/>
    <cellStyle name="Normal 3 2 8 2" xfId="2145" xr:uid="{37A2829C-3940-4508-A845-9CE01091C63B}"/>
    <cellStyle name="Normal 3 2 9" xfId="1299" xr:uid="{14DD3C0C-D1F3-4FD0-9178-AA202951385A}"/>
    <cellStyle name="Normal 3 3" xfId="247" xr:uid="{00000000-0005-0000-0000-0000E1020000}"/>
    <cellStyle name="Normal 3 3 2" xfId="385" xr:uid="{00000000-0005-0000-0000-0000E2020000}"/>
    <cellStyle name="Normal 3 3 2 2" xfId="426" xr:uid="{00000000-0005-0000-0000-0000E3020000}"/>
    <cellStyle name="Normal 3 3 2 2 2" xfId="542" xr:uid="{00000000-0005-0000-0000-0000E4020000}"/>
    <cellStyle name="Normal 3 3 2 2 2 2" xfId="753" xr:uid="{00000000-0005-0000-0000-0000E5020000}"/>
    <cellStyle name="Normal 3 3 2 2 2 2 2" xfId="1192" xr:uid="{00000000-0005-0000-0000-0000E6020000}"/>
    <cellStyle name="Normal 3 3 2 2 2 2 2 2" xfId="2103" xr:uid="{3CA74922-56B9-4B4C-BE35-A130E32A55BE}"/>
    <cellStyle name="Normal 3 3 2 2 2 2 3" xfId="1681" xr:uid="{95FEBDAE-6648-49DB-AE63-820B5B1543F5}"/>
    <cellStyle name="Normal 3 3 2 2 2 3" xfId="981" xr:uid="{00000000-0005-0000-0000-0000E7020000}"/>
    <cellStyle name="Normal 3 3 2 2 2 3 2" xfId="1892" xr:uid="{882448E0-8607-40A0-A138-15E39880E91A}"/>
    <cellStyle name="Normal 3 3 2 2 2 4" xfId="1470" xr:uid="{396BCB7A-DB6C-46DE-AB23-6660C30D9DF9}"/>
    <cellStyle name="Normal 3 3 2 2 3" xfId="641" xr:uid="{00000000-0005-0000-0000-0000E8020000}"/>
    <cellStyle name="Normal 3 3 2 2 3 2" xfId="1080" xr:uid="{00000000-0005-0000-0000-0000E9020000}"/>
    <cellStyle name="Normal 3 3 2 2 3 2 2" xfId="1991" xr:uid="{35B01671-CF5E-4A0F-9C34-0C177BE1D9EE}"/>
    <cellStyle name="Normal 3 3 2 2 3 3" xfId="1569" xr:uid="{4D2237F2-C851-4A43-BA08-D40B42227B62}"/>
    <cellStyle name="Normal 3 3 2 2 4" xfId="868" xr:uid="{00000000-0005-0000-0000-0000EA020000}"/>
    <cellStyle name="Normal 3 3 2 2 4 2" xfId="1780" xr:uid="{5A676707-7821-42C1-B6EC-9AEDD0ED94C0}"/>
    <cellStyle name="Normal 3 3 2 2 5" xfId="1358" xr:uid="{0C018A1C-8A09-493A-B178-59BF43AD24C5}"/>
    <cellStyle name="Normal 3 3 2 3" xfId="502" xr:uid="{00000000-0005-0000-0000-0000EB020000}"/>
    <cellStyle name="Normal 3 3 2 3 2" xfId="713" xr:uid="{00000000-0005-0000-0000-0000EC020000}"/>
    <cellStyle name="Normal 3 3 2 3 2 2" xfId="1152" xr:uid="{00000000-0005-0000-0000-0000ED020000}"/>
    <cellStyle name="Normal 3 3 2 3 2 2 2" xfId="2063" xr:uid="{C69CE3E1-7424-4D43-B40E-A78D90277D92}"/>
    <cellStyle name="Normal 3 3 2 3 2 3" xfId="1641" xr:uid="{96F5CD41-EF5A-40BC-8C24-D1A0F4AE4912}"/>
    <cellStyle name="Normal 3 3 2 3 3" xfId="941" xr:uid="{00000000-0005-0000-0000-0000EE020000}"/>
    <cellStyle name="Normal 3 3 2 3 3 2" xfId="1852" xr:uid="{F4123C3B-B644-4E8B-8E24-BA1AB4926A08}"/>
    <cellStyle name="Normal 3 3 2 3 4" xfId="1430" xr:uid="{216F7874-8AA5-4D9A-B485-1CFCDF5CF377}"/>
    <cellStyle name="Normal 3 3 2 4" xfId="601" xr:uid="{00000000-0005-0000-0000-0000EF020000}"/>
    <cellStyle name="Normal 3 3 2 4 2" xfId="1040" xr:uid="{00000000-0005-0000-0000-0000F0020000}"/>
    <cellStyle name="Normal 3 3 2 4 2 2" xfId="1951" xr:uid="{EE572BDA-A03D-4514-B09B-656355BEA58A}"/>
    <cellStyle name="Normal 3 3 2 4 3" xfId="1529" xr:uid="{9D16CFEC-71A2-4475-AE9A-392BEF8AAF9B}"/>
    <cellStyle name="Normal 3 3 2 5" xfId="827" xr:uid="{00000000-0005-0000-0000-0000F1020000}"/>
    <cellStyle name="Normal 3 3 2 5 2" xfId="1740" xr:uid="{43DB4AC3-6067-48EE-AF05-C6A7B8D7CFC5}"/>
    <cellStyle name="Normal 3 3 2 6" xfId="1262" xr:uid="{00000000-0005-0000-0000-0000F2020000}"/>
    <cellStyle name="Normal 3 3 2 6 2" xfId="2163" xr:uid="{BADE42BD-AA2C-41D1-A157-DECB2E54A994}"/>
    <cellStyle name="Normal 3 3 2 7" xfId="1317" xr:uid="{A94F2A2A-ADEE-4B93-9EAB-BCCAF81E9C4F}"/>
    <cellStyle name="Normal 3 3 3" xfId="409" xr:uid="{00000000-0005-0000-0000-0000F3020000}"/>
    <cellStyle name="Normal 3 3 3 2" xfId="525" xr:uid="{00000000-0005-0000-0000-0000F4020000}"/>
    <cellStyle name="Normal 3 3 3 2 2" xfId="736" xr:uid="{00000000-0005-0000-0000-0000F5020000}"/>
    <cellStyle name="Normal 3 3 3 2 2 2" xfId="1175" xr:uid="{00000000-0005-0000-0000-0000F6020000}"/>
    <cellStyle name="Normal 3 3 3 2 2 2 2" xfId="2086" xr:uid="{1D7C02BC-A35E-4C34-906B-A2915FA3153B}"/>
    <cellStyle name="Normal 3 3 3 2 2 3" xfId="1664" xr:uid="{53C5A534-5CB1-4ABA-992E-D4D9F8369B9E}"/>
    <cellStyle name="Normal 3 3 3 2 3" xfId="964" xr:uid="{00000000-0005-0000-0000-0000F7020000}"/>
    <cellStyle name="Normal 3 3 3 2 3 2" xfId="1875" xr:uid="{6C69F8AE-8FC5-4546-AC9F-99D382CDD3FD}"/>
    <cellStyle name="Normal 3 3 3 2 4" xfId="1453" xr:uid="{D0F5A6EA-5208-4214-8FDC-D8ADC0080BF3}"/>
    <cellStyle name="Normal 3 3 3 3" xfId="624" xr:uid="{00000000-0005-0000-0000-0000F8020000}"/>
    <cellStyle name="Normal 3 3 3 3 2" xfId="1063" xr:uid="{00000000-0005-0000-0000-0000F9020000}"/>
    <cellStyle name="Normal 3 3 3 3 2 2" xfId="1974" xr:uid="{27B74CF4-FF56-456B-857D-52D5F2988773}"/>
    <cellStyle name="Normal 3 3 3 3 3" xfId="1552" xr:uid="{68BF6931-AEC3-4A6E-A251-2470CAB94EDD}"/>
    <cellStyle name="Normal 3 3 3 4" xfId="851" xr:uid="{00000000-0005-0000-0000-0000FA020000}"/>
    <cellStyle name="Normal 3 3 3 4 2" xfId="1763" xr:uid="{794E5582-9771-4015-9D18-D283D5C26418}"/>
    <cellStyle name="Normal 3 3 3 5" xfId="1341" xr:uid="{F6BCD554-D7D5-4354-B65D-C2C8B6F6E5CA}"/>
    <cellStyle name="Normal 3 3 4" xfId="464" xr:uid="{00000000-0005-0000-0000-0000FB020000}"/>
    <cellStyle name="Normal 3 3 4 2" xfId="679" xr:uid="{00000000-0005-0000-0000-0000FC020000}"/>
    <cellStyle name="Normal 3 3 4 2 2" xfId="1118" xr:uid="{00000000-0005-0000-0000-0000FD020000}"/>
    <cellStyle name="Normal 3 3 4 2 2 2" xfId="2029" xr:uid="{E4A6ACC4-56E0-4378-8FE5-D78F9319147F}"/>
    <cellStyle name="Normal 3 3 4 2 3" xfId="1607" xr:uid="{D3965E15-B7C7-447C-8C10-35DB0FAE218B}"/>
    <cellStyle name="Normal 3 3 4 3" xfId="906" xr:uid="{00000000-0005-0000-0000-0000FE020000}"/>
    <cellStyle name="Normal 3 3 4 3 2" xfId="1818" xr:uid="{05165A08-BE0B-4A63-B81F-AAC2DF215C99}"/>
    <cellStyle name="Normal 3 3 4 4" xfId="1396" xr:uid="{FCCB62D9-70D2-43A3-921A-3C3A2D9DEF6A}"/>
    <cellStyle name="Normal 3 3 5" xfId="485" xr:uid="{00000000-0005-0000-0000-0000FF020000}"/>
    <cellStyle name="Normal 3 3 5 2" xfId="696" xr:uid="{00000000-0005-0000-0000-000000030000}"/>
    <cellStyle name="Normal 3 3 5 2 2" xfId="1135" xr:uid="{00000000-0005-0000-0000-000001030000}"/>
    <cellStyle name="Normal 3 3 5 2 2 2" xfId="2046" xr:uid="{B75F0B1F-FE54-4C8F-A3B6-36B2944447E8}"/>
    <cellStyle name="Normal 3 3 5 2 3" xfId="1624" xr:uid="{78286117-AFBC-4B43-8978-E4FAE3F30215}"/>
    <cellStyle name="Normal 3 3 5 3" xfId="924" xr:uid="{00000000-0005-0000-0000-000002030000}"/>
    <cellStyle name="Normal 3 3 5 3 2" xfId="1835" xr:uid="{AE58B0A8-B52C-47D5-840C-C777F5D53576}"/>
    <cellStyle name="Normal 3 3 5 4" xfId="1413" xr:uid="{371AD96B-D0BE-4E11-8480-E561AAC8A291}"/>
    <cellStyle name="Normal 3 3 6" xfId="584" xr:uid="{00000000-0005-0000-0000-000003030000}"/>
    <cellStyle name="Normal 3 3 6 2" xfId="1023" xr:uid="{00000000-0005-0000-0000-000004030000}"/>
    <cellStyle name="Normal 3 3 6 2 2" xfId="1934" xr:uid="{0244FFCC-AB0F-4EB6-B278-CAC03C2E4D02}"/>
    <cellStyle name="Normal 3 3 6 3" xfId="1512" xr:uid="{6BC21748-C820-4A6C-B867-9AFEF2287B1F}"/>
    <cellStyle name="Normal 3 3 7" xfId="808" xr:uid="{00000000-0005-0000-0000-000005030000}"/>
    <cellStyle name="Normal 3 3 7 2" xfId="1723" xr:uid="{C722F457-F0F8-4E56-93A6-2D9AEDF753C3}"/>
    <cellStyle name="Normal 3 3 8" xfId="1243" xr:uid="{00000000-0005-0000-0000-000006030000}"/>
    <cellStyle name="Normal 3 3 8 2" xfId="2146" xr:uid="{452AB0FC-C551-4C06-9C61-43639CF55B62}"/>
    <cellStyle name="Normal 3 3 9" xfId="1300" xr:uid="{B51C31AE-280F-48AB-8D68-879D1CE4883D}"/>
    <cellStyle name="Normal 3 4" xfId="245" xr:uid="{00000000-0005-0000-0000-000007030000}"/>
    <cellStyle name="Normal 3 5" xfId="371" xr:uid="{00000000-0005-0000-0000-000008030000}"/>
    <cellStyle name="Normal 3 5 2" xfId="412" xr:uid="{00000000-0005-0000-0000-000009030000}"/>
    <cellStyle name="Normal 3 5 2 2" xfId="528" xr:uid="{00000000-0005-0000-0000-00000A030000}"/>
    <cellStyle name="Normal 3 5 2 2 2" xfId="739" xr:uid="{00000000-0005-0000-0000-00000B030000}"/>
    <cellStyle name="Normal 3 5 2 2 2 2" xfId="1178" xr:uid="{00000000-0005-0000-0000-00000C030000}"/>
    <cellStyle name="Normal 3 5 2 2 2 2 2" xfId="2089" xr:uid="{C9A3E316-4FE0-4E9F-886B-4F41E57D90C6}"/>
    <cellStyle name="Normal 3 5 2 2 2 3" xfId="1667" xr:uid="{10DA702C-DEC3-4F32-B21F-28E91AB7BDCC}"/>
    <cellStyle name="Normal 3 5 2 2 3" xfId="967" xr:uid="{00000000-0005-0000-0000-00000D030000}"/>
    <cellStyle name="Normal 3 5 2 2 3 2" xfId="1878" xr:uid="{875FD7C4-43F6-4BB6-A388-B7E7A4D85C24}"/>
    <cellStyle name="Normal 3 5 2 2 4" xfId="1456" xr:uid="{E0583303-2495-4BFC-9EF3-F127B15C542D}"/>
    <cellStyle name="Normal 3 5 2 3" xfId="627" xr:uid="{00000000-0005-0000-0000-00000E030000}"/>
    <cellStyle name="Normal 3 5 2 3 2" xfId="1066" xr:uid="{00000000-0005-0000-0000-00000F030000}"/>
    <cellStyle name="Normal 3 5 2 3 2 2" xfId="1977" xr:uid="{20485705-1301-4138-85C8-3505EE46B1A3}"/>
    <cellStyle name="Normal 3 5 2 3 3" xfId="1555" xr:uid="{3B7D487B-DE07-42D0-B02D-5F32ACB8AF5A}"/>
    <cellStyle name="Normal 3 5 2 4" xfId="854" xr:uid="{00000000-0005-0000-0000-000010030000}"/>
    <cellStyle name="Normal 3 5 2 4 2" xfId="1766" xr:uid="{6E9AF943-2100-4427-BD89-7E8921B6436F}"/>
    <cellStyle name="Normal 3 5 2 5" xfId="1344" xr:uid="{678CD0F0-85B5-4625-9D18-9AB43B906EF0}"/>
    <cellStyle name="Normal 3 5 3" xfId="488" xr:uid="{00000000-0005-0000-0000-000011030000}"/>
    <cellStyle name="Normal 3 5 3 2" xfId="699" xr:uid="{00000000-0005-0000-0000-000012030000}"/>
    <cellStyle name="Normal 3 5 3 2 2" xfId="1138" xr:uid="{00000000-0005-0000-0000-000013030000}"/>
    <cellStyle name="Normal 3 5 3 2 2 2" xfId="2049" xr:uid="{F4B40E63-968B-4207-80DE-6C968530D658}"/>
    <cellStyle name="Normal 3 5 3 2 3" xfId="1627" xr:uid="{199CAB95-C76C-4631-8B52-F0F45F752EFB}"/>
    <cellStyle name="Normal 3 5 3 3" xfId="927" xr:uid="{00000000-0005-0000-0000-000014030000}"/>
    <cellStyle name="Normal 3 5 3 3 2" xfId="1838" xr:uid="{D0AF6ACA-F685-4B70-B523-B2A76699D761}"/>
    <cellStyle name="Normal 3 5 3 4" xfId="1416" xr:uid="{81D6AD66-D99F-4164-98EC-F5FF98C2DA30}"/>
    <cellStyle name="Normal 3 5 4" xfId="587" xr:uid="{00000000-0005-0000-0000-000015030000}"/>
    <cellStyle name="Normal 3 5 4 2" xfId="1026" xr:uid="{00000000-0005-0000-0000-000016030000}"/>
    <cellStyle name="Normal 3 5 4 2 2" xfId="1937" xr:uid="{9FF06B56-79BD-4799-AF17-AC22F9437423}"/>
    <cellStyle name="Normal 3 5 4 3" xfId="1515" xr:uid="{882312AE-A7C8-4145-8297-CCC1961C3B2F}"/>
    <cellStyle name="Normal 3 5 5" xfId="813" xr:uid="{00000000-0005-0000-0000-000017030000}"/>
    <cellStyle name="Normal 3 5 5 2" xfId="1726" xr:uid="{1A20A510-5318-4B75-BF7B-9DBE98B2FF31}"/>
    <cellStyle name="Normal 3 5 6" xfId="1248" xr:uid="{00000000-0005-0000-0000-000018030000}"/>
    <cellStyle name="Normal 3 5 6 2" xfId="2149" xr:uid="{15527D7F-EF81-4DBB-998E-512C98B56522}"/>
    <cellStyle name="Normal 3 5 7" xfId="1303" xr:uid="{30BB28FB-8F0E-4898-B224-C77809E475A7}"/>
    <cellStyle name="Normal 3 6" xfId="395" xr:uid="{00000000-0005-0000-0000-000019030000}"/>
    <cellStyle name="Normal 3 6 2" xfId="511" xr:uid="{00000000-0005-0000-0000-00001A030000}"/>
    <cellStyle name="Normal 3 6 2 2" xfId="722" xr:uid="{00000000-0005-0000-0000-00001B030000}"/>
    <cellStyle name="Normal 3 6 2 2 2" xfId="1161" xr:uid="{00000000-0005-0000-0000-00001C030000}"/>
    <cellStyle name="Normal 3 6 2 2 2 2" xfId="2072" xr:uid="{AD9CD551-7D72-46EB-999C-0AE02077AAD3}"/>
    <cellStyle name="Normal 3 6 2 2 3" xfId="1650" xr:uid="{154A4486-1FB6-4A9F-B765-A76C40E524B6}"/>
    <cellStyle name="Normal 3 6 2 3" xfId="950" xr:uid="{00000000-0005-0000-0000-00001D030000}"/>
    <cellStyle name="Normal 3 6 2 3 2" xfId="1861" xr:uid="{3736BA87-96B9-474D-A2CF-47C45BE3130A}"/>
    <cellStyle name="Normal 3 6 2 4" xfId="1439" xr:uid="{0D5EE942-5806-4B92-A786-631A328DA902}"/>
    <cellStyle name="Normal 3 6 3" xfId="610" xr:uid="{00000000-0005-0000-0000-00001E030000}"/>
    <cellStyle name="Normal 3 6 3 2" xfId="1049" xr:uid="{00000000-0005-0000-0000-00001F030000}"/>
    <cellStyle name="Normal 3 6 3 2 2" xfId="1960" xr:uid="{E24FE436-FA1A-4723-958E-874D5ADF2EF4}"/>
    <cellStyle name="Normal 3 6 3 3" xfId="1538" xr:uid="{A55F0331-DFA9-47E3-848A-3F4FA98E0D81}"/>
    <cellStyle name="Normal 3 6 4" xfId="837" xr:uid="{00000000-0005-0000-0000-000020030000}"/>
    <cellStyle name="Normal 3 6 4 2" xfId="1749" xr:uid="{5F6DD225-DAF3-4046-BACD-D1147B1E9620}"/>
    <cellStyle name="Normal 3 6 5" xfId="1224" xr:uid="{00000000-0005-0000-0000-000021030000}"/>
    <cellStyle name="Normal 3 6 5 2" xfId="2132" xr:uid="{4F3BC960-6002-42A5-B63C-8BCC492EF94E}"/>
    <cellStyle name="Normal 3 6 6" xfId="1327" xr:uid="{8C1C28E0-275E-4086-9AFC-13D5E33F49C5}"/>
    <cellStyle name="Normal 3 7" xfId="393" xr:uid="{00000000-0005-0000-0000-000022030000}"/>
    <cellStyle name="Normal 3 7 2" xfId="510" xr:uid="{00000000-0005-0000-0000-000023030000}"/>
    <cellStyle name="Normal 3 7 2 2" xfId="721" xr:uid="{00000000-0005-0000-0000-000024030000}"/>
    <cellStyle name="Normal 3 7 2 2 2" xfId="1160" xr:uid="{00000000-0005-0000-0000-000025030000}"/>
    <cellStyle name="Normal 3 7 2 2 2 2" xfId="2071" xr:uid="{8C3DC0A8-F2F4-4D47-88D3-A92050B866BD}"/>
    <cellStyle name="Normal 3 7 2 2 3" xfId="1649" xr:uid="{830A997D-86E3-4769-9221-A67CDB7A9F53}"/>
    <cellStyle name="Normal 3 7 2 3" xfId="949" xr:uid="{00000000-0005-0000-0000-000026030000}"/>
    <cellStyle name="Normal 3 7 2 3 2" xfId="1860" xr:uid="{A5EE8354-C41A-4778-9680-EEF44FF158CC}"/>
    <cellStyle name="Normal 3 7 2 4" xfId="1438" xr:uid="{2E05370A-EA92-4EEF-9D9D-67C4FAD6B8F4}"/>
    <cellStyle name="Normal 3 7 3" xfId="609" xr:uid="{00000000-0005-0000-0000-000027030000}"/>
    <cellStyle name="Normal 3 7 3 2" xfId="1048" xr:uid="{00000000-0005-0000-0000-000028030000}"/>
    <cellStyle name="Normal 3 7 3 2 2" xfId="1959" xr:uid="{D051B573-E47B-48A0-8686-5BEFDAA04A6D}"/>
    <cellStyle name="Normal 3 7 3 3" xfId="1537" xr:uid="{FCF2044E-AB20-4F29-945C-B1DB84D0F4EB}"/>
    <cellStyle name="Normal 3 7 4" xfId="835" xr:uid="{00000000-0005-0000-0000-000029030000}"/>
    <cellStyle name="Normal 3 7 4 2" xfId="1748" xr:uid="{6182C7C7-B03D-4F3E-AD0D-EB4EC26F54A0}"/>
    <cellStyle name="Normal 3 7 5" xfId="1325" xr:uid="{880CA278-8EDB-4C2E-9800-EFA8EE0C30B3}"/>
    <cellStyle name="Normal 3 8" xfId="436" xr:uid="{00000000-0005-0000-0000-00002A030000}"/>
    <cellStyle name="Normal 3 8 2" xfId="552" xr:uid="{00000000-0005-0000-0000-00002B030000}"/>
    <cellStyle name="Normal 3 8 2 2" xfId="763" xr:uid="{00000000-0005-0000-0000-00002C030000}"/>
    <cellStyle name="Normal 3 8 2 2 2" xfId="1202" xr:uid="{00000000-0005-0000-0000-00002D030000}"/>
    <cellStyle name="Normal 3 8 2 2 2 2" xfId="2113" xr:uid="{B4020222-CB55-45A9-84CC-5E7BA403B29E}"/>
    <cellStyle name="Normal 3 8 2 2 3" xfId="1691" xr:uid="{33655BF1-6DF8-4D62-A437-2757C396BB0E}"/>
    <cellStyle name="Normal 3 8 2 3" xfId="991" xr:uid="{00000000-0005-0000-0000-00002E030000}"/>
    <cellStyle name="Normal 3 8 2 3 2" xfId="1902" xr:uid="{F2D59749-5E03-4928-B50B-7662C0FFF9D5}"/>
    <cellStyle name="Normal 3 8 2 4" xfId="1480" xr:uid="{5C09954B-DCC2-45F7-8592-99983F22BD69}"/>
    <cellStyle name="Normal 3 8 3" xfId="651" xr:uid="{00000000-0005-0000-0000-00002F030000}"/>
    <cellStyle name="Normal 3 8 3 2" xfId="1090" xr:uid="{00000000-0005-0000-0000-000030030000}"/>
    <cellStyle name="Normal 3 8 3 2 2" xfId="2001" xr:uid="{307387AC-FC1F-40BF-92C8-2315F4DF98F6}"/>
    <cellStyle name="Normal 3 8 3 3" xfId="1579" xr:uid="{63852684-589B-4D75-A460-5221FE24E310}"/>
    <cellStyle name="Normal 3 8 4" xfId="878" xr:uid="{00000000-0005-0000-0000-000031030000}"/>
    <cellStyle name="Normal 3 8 4 2" xfId="1790" xr:uid="{F71DD6A7-D8D6-4CD2-976D-00F66A32E83F}"/>
    <cellStyle name="Normal 3 8 5" xfId="1368" xr:uid="{34658B35-3BA4-46E6-B327-6483C54B11CC}"/>
    <cellStyle name="Normal 3 9" xfId="446" xr:uid="{00000000-0005-0000-0000-000032030000}"/>
    <cellStyle name="Normal 3 9 2" xfId="562" xr:uid="{00000000-0005-0000-0000-000033030000}"/>
    <cellStyle name="Normal 3 9 2 2" xfId="773" xr:uid="{00000000-0005-0000-0000-000034030000}"/>
    <cellStyle name="Normal 3 9 2 2 2" xfId="1212" xr:uid="{00000000-0005-0000-0000-000035030000}"/>
    <cellStyle name="Normal 3 9 2 2 2 2" xfId="2123" xr:uid="{42350B19-4C34-41F5-8356-52897D6DC658}"/>
    <cellStyle name="Normal 3 9 2 2 3" xfId="1701" xr:uid="{2FF475E6-4C7F-463E-9F19-C40948AEE5F6}"/>
    <cellStyle name="Normal 3 9 2 3" xfId="1001" xr:uid="{00000000-0005-0000-0000-000036030000}"/>
    <cellStyle name="Normal 3 9 2 3 2" xfId="1912" xr:uid="{21C35936-06EE-4A8B-AC6B-E3DC19827C6D}"/>
    <cellStyle name="Normal 3 9 2 4" xfId="1490" xr:uid="{1311C754-413D-409A-918F-1F563D7AEF6D}"/>
    <cellStyle name="Normal 3 9 3" xfId="661" xr:uid="{00000000-0005-0000-0000-000037030000}"/>
    <cellStyle name="Normal 3 9 3 2" xfId="1100" xr:uid="{00000000-0005-0000-0000-000038030000}"/>
    <cellStyle name="Normal 3 9 3 2 2" xfId="2011" xr:uid="{A54DB9C0-66EA-4F8A-B936-11CF3551DA76}"/>
    <cellStyle name="Normal 3 9 3 3" xfId="1589" xr:uid="{B5C91BE7-8693-4783-85DC-A5EBE6AA4FAB}"/>
    <cellStyle name="Normal 3 9 4" xfId="888" xr:uid="{00000000-0005-0000-0000-000039030000}"/>
    <cellStyle name="Normal 3 9 4 2" xfId="1800" xr:uid="{08C6A87C-4932-4FB4-BC4A-0A2788CF1837}"/>
    <cellStyle name="Normal 3 9 5" xfId="1378" xr:uid="{5F56ECC7-EBE9-42FA-BFD5-36A15FD5BC2B}"/>
    <cellStyle name="Normal 30" xfId="248" xr:uid="{00000000-0005-0000-0000-00003A030000}"/>
    <cellStyle name="Normal 31" xfId="249" xr:uid="{00000000-0005-0000-0000-00003B030000}"/>
    <cellStyle name="Normal 31 2" xfId="386" xr:uid="{00000000-0005-0000-0000-00003C030000}"/>
    <cellStyle name="Normal 31 2 2" xfId="427" xr:uid="{00000000-0005-0000-0000-00003D030000}"/>
    <cellStyle name="Normal 31 2 2 2" xfId="543" xr:uid="{00000000-0005-0000-0000-00003E030000}"/>
    <cellStyle name="Normal 31 2 2 2 2" xfId="754" xr:uid="{00000000-0005-0000-0000-00003F030000}"/>
    <cellStyle name="Normal 31 2 2 2 2 2" xfId="1193" xr:uid="{00000000-0005-0000-0000-000040030000}"/>
    <cellStyle name="Normal 31 2 2 2 2 2 2" xfId="2104" xr:uid="{EEFEB22E-9B01-4E33-8721-9FEBB7852730}"/>
    <cellStyle name="Normal 31 2 2 2 2 3" xfId="1682" xr:uid="{65DC613B-20A9-4156-BC89-55064FC0FEF3}"/>
    <cellStyle name="Normal 31 2 2 2 3" xfId="982" xr:uid="{00000000-0005-0000-0000-000041030000}"/>
    <cellStyle name="Normal 31 2 2 2 3 2" xfId="1893" xr:uid="{F380CAF0-542A-4538-8B15-C9F20AE7361A}"/>
    <cellStyle name="Normal 31 2 2 2 4" xfId="1471" xr:uid="{BBC555A2-42C6-4DE3-A4C1-0DE4A99BE1C7}"/>
    <cellStyle name="Normal 31 2 2 3" xfId="642" xr:uid="{00000000-0005-0000-0000-000042030000}"/>
    <cellStyle name="Normal 31 2 2 3 2" xfId="1081" xr:uid="{00000000-0005-0000-0000-000043030000}"/>
    <cellStyle name="Normal 31 2 2 3 2 2" xfId="1992" xr:uid="{EA2EC06A-4372-4B85-A3CF-89D91E822AC0}"/>
    <cellStyle name="Normal 31 2 2 3 3" xfId="1570" xr:uid="{5C0A762A-445A-40EF-853F-AC2C568C971E}"/>
    <cellStyle name="Normal 31 2 2 4" xfId="869" xr:uid="{00000000-0005-0000-0000-000044030000}"/>
    <cellStyle name="Normal 31 2 2 4 2" xfId="1781" xr:uid="{4DC42D9A-FE20-421A-86F8-DFFD088247C2}"/>
    <cellStyle name="Normal 31 2 2 5" xfId="1359" xr:uid="{EFCF9AEF-74B8-4B38-9DB4-465DC52417C3}"/>
    <cellStyle name="Normal 31 2 3" xfId="503" xr:uid="{00000000-0005-0000-0000-000045030000}"/>
    <cellStyle name="Normal 31 2 3 2" xfId="714" xr:uid="{00000000-0005-0000-0000-000046030000}"/>
    <cellStyle name="Normal 31 2 3 2 2" xfId="1153" xr:uid="{00000000-0005-0000-0000-000047030000}"/>
    <cellStyle name="Normal 31 2 3 2 2 2" xfId="2064" xr:uid="{C7A851F1-ABAF-4995-A6A0-8004A65A8B0E}"/>
    <cellStyle name="Normal 31 2 3 2 3" xfId="1642" xr:uid="{3150BF44-FD0C-4949-B56A-EA755D779FE2}"/>
    <cellStyle name="Normal 31 2 3 3" xfId="942" xr:uid="{00000000-0005-0000-0000-000048030000}"/>
    <cellStyle name="Normal 31 2 3 3 2" xfId="1853" xr:uid="{9CD2D8FE-74D7-4EE2-9D52-2A33AEC434ED}"/>
    <cellStyle name="Normal 31 2 3 4" xfId="1431" xr:uid="{D42328EF-6FC8-4B78-83E4-9C375A468F66}"/>
    <cellStyle name="Normal 31 2 4" xfId="602" xr:uid="{00000000-0005-0000-0000-000049030000}"/>
    <cellStyle name="Normal 31 2 4 2" xfId="1041" xr:uid="{00000000-0005-0000-0000-00004A030000}"/>
    <cellStyle name="Normal 31 2 4 2 2" xfId="1952" xr:uid="{6696C6F4-871A-40E6-9E1C-B26263BA0F88}"/>
    <cellStyle name="Normal 31 2 4 3" xfId="1530" xr:uid="{BDAFAFF5-16F5-48E7-A235-9297CD4DBED1}"/>
    <cellStyle name="Normal 31 2 5" xfId="828" xr:uid="{00000000-0005-0000-0000-00004B030000}"/>
    <cellStyle name="Normal 31 2 5 2" xfId="1741" xr:uid="{65B1DD28-6434-4450-8EFB-54A6720C15FB}"/>
    <cellStyle name="Normal 31 2 6" xfId="1263" xr:uid="{00000000-0005-0000-0000-00004C030000}"/>
    <cellStyle name="Normal 31 2 6 2" xfId="2164" xr:uid="{3AE63428-F197-419F-BBB6-3B6C90C6492F}"/>
    <cellStyle name="Normal 31 2 7" xfId="1318" xr:uid="{399D269A-A600-4FDC-935F-680853584899}"/>
    <cellStyle name="Normal 31 3" xfId="410" xr:uid="{00000000-0005-0000-0000-00004D030000}"/>
    <cellStyle name="Normal 31 3 2" xfId="526" xr:uid="{00000000-0005-0000-0000-00004E030000}"/>
    <cellStyle name="Normal 31 3 2 2" xfId="737" xr:uid="{00000000-0005-0000-0000-00004F030000}"/>
    <cellStyle name="Normal 31 3 2 2 2" xfId="1176" xr:uid="{00000000-0005-0000-0000-000050030000}"/>
    <cellStyle name="Normal 31 3 2 2 2 2" xfId="2087" xr:uid="{E9BDC8DC-3F16-45F5-A0E2-20A7DA34E81D}"/>
    <cellStyle name="Normal 31 3 2 2 3" xfId="1665" xr:uid="{EE424BB5-54C1-4B01-9A22-15D42184D27B}"/>
    <cellStyle name="Normal 31 3 2 3" xfId="965" xr:uid="{00000000-0005-0000-0000-000051030000}"/>
    <cellStyle name="Normal 31 3 2 3 2" xfId="1876" xr:uid="{AA6A2A56-04D0-4F3B-8ADF-D32D03972F43}"/>
    <cellStyle name="Normal 31 3 2 4" xfId="1454" xr:uid="{6AE2113F-AC22-433D-9522-4F4CCFE8578C}"/>
    <cellStyle name="Normal 31 3 3" xfId="625" xr:uid="{00000000-0005-0000-0000-000052030000}"/>
    <cellStyle name="Normal 31 3 3 2" xfId="1064" xr:uid="{00000000-0005-0000-0000-000053030000}"/>
    <cellStyle name="Normal 31 3 3 2 2" xfId="1975" xr:uid="{15ED8344-D0C1-47B7-A107-17253D2B0841}"/>
    <cellStyle name="Normal 31 3 3 3" xfId="1553" xr:uid="{8588019E-7ECE-4C6A-B9DA-C68031D31E70}"/>
    <cellStyle name="Normal 31 3 4" xfId="852" xr:uid="{00000000-0005-0000-0000-000054030000}"/>
    <cellStyle name="Normal 31 3 4 2" xfId="1764" xr:uid="{BFDB32EF-C334-4269-9E8C-9FB91BD8A2F8}"/>
    <cellStyle name="Normal 31 3 5" xfId="1342" xr:uid="{EE31F023-BFA3-4234-AF09-CF7D871CCE85}"/>
    <cellStyle name="Normal 31 4" xfId="465" xr:uid="{00000000-0005-0000-0000-000055030000}"/>
    <cellStyle name="Normal 31 4 2" xfId="680" xr:uid="{00000000-0005-0000-0000-000056030000}"/>
    <cellStyle name="Normal 31 4 2 2" xfId="1119" xr:uid="{00000000-0005-0000-0000-000057030000}"/>
    <cellStyle name="Normal 31 4 2 2 2" xfId="2030" xr:uid="{BE2AA794-301B-43E0-B817-2AE63B646C6F}"/>
    <cellStyle name="Normal 31 4 2 3" xfId="1608" xr:uid="{675E8F5D-1CCA-4433-806C-D2D17089F756}"/>
    <cellStyle name="Normal 31 4 3" xfId="907" xr:uid="{00000000-0005-0000-0000-000058030000}"/>
    <cellStyle name="Normal 31 4 3 2" xfId="1819" xr:uid="{10B9E805-1DAF-4DDE-9288-842E39066870}"/>
    <cellStyle name="Normal 31 4 4" xfId="1397" xr:uid="{AE37C9EC-600D-4244-B422-1B95740FA3F6}"/>
    <cellStyle name="Normal 31 5" xfId="486" xr:uid="{00000000-0005-0000-0000-000059030000}"/>
    <cellStyle name="Normal 31 5 2" xfId="697" xr:uid="{00000000-0005-0000-0000-00005A030000}"/>
    <cellStyle name="Normal 31 5 2 2" xfId="1136" xr:uid="{00000000-0005-0000-0000-00005B030000}"/>
    <cellStyle name="Normal 31 5 2 2 2" xfId="2047" xr:uid="{84BA7A09-EE26-4ECE-974A-AFB6AAF882D0}"/>
    <cellStyle name="Normal 31 5 2 3" xfId="1625" xr:uid="{7E2ECAE3-1F33-49A7-A77D-F98B2655E18E}"/>
    <cellStyle name="Normal 31 5 3" xfId="925" xr:uid="{00000000-0005-0000-0000-00005C030000}"/>
    <cellStyle name="Normal 31 5 3 2" xfId="1836" xr:uid="{BB333800-D660-45DF-BF33-56DAE2C901CB}"/>
    <cellStyle name="Normal 31 5 4" xfId="1414" xr:uid="{4AA1A7BD-BB5C-4419-89C3-8F5D25239AC9}"/>
    <cellStyle name="Normal 31 6" xfId="585" xr:uid="{00000000-0005-0000-0000-00005D030000}"/>
    <cellStyle name="Normal 31 6 2" xfId="1024" xr:uid="{00000000-0005-0000-0000-00005E030000}"/>
    <cellStyle name="Normal 31 6 2 2" xfId="1935" xr:uid="{A0352BCE-CA61-42C1-A59D-CA58BEB757CD}"/>
    <cellStyle name="Normal 31 6 3" xfId="1513" xr:uid="{299F8A3B-BB12-4D62-AACC-DC25CFD4A3F1}"/>
    <cellStyle name="Normal 31 7" xfId="809" xr:uid="{00000000-0005-0000-0000-00005F030000}"/>
    <cellStyle name="Normal 31 7 2" xfId="1724" xr:uid="{69372828-AB43-42D8-86C3-D678D3B7315A}"/>
    <cellStyle name="Normal 31 8" xfId="1244" xr:uid="{00000000-0005-0000-0000-000060030000}"/>
    <cellStyle name="Normal 31 8 2" xfId="2147" xr:uid="{FA4745E4-F21E-4DD4-90D9-C6523A7055E6}"/>
    <cellStyle name="Normal 31 9" xfId="1301" xr:uid="{A3F6CA2E-81F3-430B-9198-2EE36B012EB3}"/>
    <cellStyle name="Normal 32" xfId="250" xr:uid="{00000000-0005-0000-0000-000061030000}"/>
    <cellStyle name="Normal 33" xfId="251" xr:uid="{00000000-0005-0000-0000-000062030000}"/>
    <cellStyle name="Normal 34" xfId="252" xr:uid="{00000000-0005-0000-0000-000063030000}"/>
    <cellStyle name="Normal 35" xfId="253" xr:uid="{00000000-0005-0000-0000-000064030000}"/>
    <cellStyle name="Normal 36" xfId="254" xr:uid="{00000000-0005-0000-0000-000065030000}"/>
    <cellStyle name="Normal 36 2" xfId="387" xr:uid="{00000000-0005-0000-0000-000066030000}"/>
    <cellStyle name="Normal 36 2 2" xfId="428" xr:uid="{00000000-0005-0000-0000-000067030000}"/>
    <cellStyle name="Normal 36 2 2 2" xfId="544" xr:uid="{00000000-0005-0000-0000-000068030000}"/>
    <cellStyle name="Normal 36 2 2 2 2" xfId="755" xr:uid="{00000000-0005-0000-0000-000069030000}"/>
    <cellStyle name="Normal 36 2 2 2 2 2" xfId="1194" xr:uid="{00000000-0005-0000-0000-00006A030000}"/>
    <cellStyle name="Normal 36 2 2 2 2 2 2" xfId="2105" xr:uid="{EA6FDBCB-3DD0-4AEE-B510-3F5AF867091A}"/>
    <cellStyle name="Normal 36 2 2 2 2 3" xfId="1683" xr:uid="{D973284C-D9FF-4EF1-8AEA-76A0EEA502F5}"/>
    <cellStyle name="Normal 36 2 2 2 3" xfId="983" xr:uid="{00000000-0005-0000-0000-00006B030000}"/>
    <cellStyle name="Normal 36 2 2 2 3 2" xfId="1894" xr:uid="{37B00F01-7623-4F20-95EF-68B3133F568F}"/>
    <cellStyle name="Normal 36 2 2 2 4" xfId="1472" xr:uid="{59EB2780-EC60-4AAE-AFEF-4A272E5BBFA8}"/>
    <cellStyle name="Normal 36 2 2 3" xfId="643" xr:uid="{00000000-0005-0000-0000-00006C030000}"/>
    <cellStyle name="Normal 36 2 2 3 2" xfId="1082" xr:uid="{00000000-0005-0000-0000-00006D030000}"/>
    <cellStyle name="Normal 36 2 2 3 2 2" xfId="1993" xr:uid="{F611A2E8-F04D-4877-AFF6-3789CF950529}"/>
    <cellStyle name="Normal 36 2 2 3 3" xfId="1571" xr:uid="{28FBED9F-F6BB-44C0-B0E4-731F0B8BE390}"/>
    <cellStyle name="Normal 36 2 2 4" xfId="870" xr:uid="{00000000-0005-0000-0000-00006E030000}"/>
    <cellStyle name="Normal 36 2 2 4 2" xfId="1782" xr:uid="{0EC3F5D2-97FD-4B1E-BB85-5BDF107F37FA}"/>
    <cellStyle name="Normal 36 2 2 5" xfId="1360" xr:uid="{6BA924C8-ECB5-4D51-9830-DA7337B3027E}"/>
    <cellStyle name="Normal 36 2 3" xfId="504" xr:uid="{00000000-0005-0000-0000-00006F030000}"/>
    <cellStyle name="Normal 36 2 3 2" xfId="715" xr:uid="{00000000-0005-0000-0000-000070030000}"/>
    <cellStyle name="Normal 36 2 3 2 2" xfId="1154" xr:uid="{00000000-0005-0000-0000-000071030000}"/>
    <cellStyle name="Normal 36 2 3 2 2 2" xfId="2065" xr:uid="{A9C331C0-57B4-4AC1-B89E-B5C9D0CA609F}"/>
    <cellStyle name="Normal 36 2 3 2 3" xfId="1643" xr:uid="{EE5123AE-E513-415F-8B10-1A4A0363C33B}"/>
    <cellStyle name="Normal 36 2 3 3" xfId="943" xr:uid="{00000000-0005-0000-0000-000072030000}"/>
    <cellStyle name="Normal 36 2 3 3 2" xfId="1854" xr:uid="{A668D7F6-7716-426E-BC27-E0989D050DB1}"/>
    <cellStyle name="Normal 36 2 3 4" xfId="1432" xr:uid="{65E545E2-77A5-4837-AA13-35FDDB50203C}"/>
    <cellStyle name="Normal 36 2 4" xfId="603" xr:uid="{00000000-0005-0000-0000-000073030000}"/>
    <cellStyle name="Normal 36 2 4 2" xfId="1042" xr:uid="{00000000-0005-0000-0000-000074030000}"/>
    <cellStyle name="Normal 36 2 4 2 2" xfId="1953" xr:uid="{E5969397-9034-487F-8721-D4B2CFDA8206}"/>
    <cellStyle name="Normal 36 2 4 3" xfId="1531" xr:uid="{A8881014-33E9-4C3C-9670-4DA562985168}"/>
    <cellStyle name="Normal 36 2 5" xfId="829" xr:uid="{00000000-0005-0000-0000-000075030000}"/>
    <cellStyle name="Normal 36 2 5 2" xfId="1742" xr:uid="{01E30DCA-F4AE-4C01-A7FD-CC4059098774}"/>
    <cellStyle name="Normal 36 2 6" xfId="1264" xr:uid="{00000000-0005-0000-0000-000076030000}"/>
    <cellStyle name="Normal 36 2 6 2" xfId="2165" xr:uid="{CDE7741D-3B03-4064-AA6D-C64EA0D999D7}"/>
    <cellStyle name="Normal 36 2 7" xfId="1319" xr:uid="{F7BB94EB-6A00-489C-88A0-4E23D38244C6}"/>
    <cellStyle name="Normal 36 3" xfId="411" xr:uid="{00000000-0005-0000-0000-000077030000}"/>
    <cellStyle name="Normal 36 3 2" xfId="527" xr:uid="{00000000-0005-0000-0000-000078030000}"/>
    <cellStyle name="Normal 36 3 2 2" xfId="738" xr:uid="{00000000-0005-0000-0000-000079030000}"/>
    <cellStyle name="Normal 36 3 2 2 2" xfId="1177" xr:uid="{00000000-0005-0000-0000-00007A030000}"/>
    <cellStyle name="Normal 36 3 2 2 2 2" xfId="2088" xr:uid="{25F7B07C-5E4B-470E-8882-B0C311F12471}"/>
    <cellStyle name="Normal 36 3 2 2 3" xfId="1666" xr:uid="{05AA919B-7336-42A4-B3A1-F14D88EF79A1}"/>
    <cellStyle name="Normal 36 3 2 3" xfId="966" xr:uid="{00000000-0005-0000-0000-00007B030000}"/>
    <cellStyle name="Normal 36 3 2 3 2" xfId="1877" xr:uid="{76AEF227-ECE6-42B2-B71B-B50A6ED6CD10}"/>
    <cellStyle name="Normal 36 3 2 4" xfId="1455" xr:uid="{4D4F465E-D6EF-4DE7-A8EA-B241CABF340F}"/>
    <cellStyle name="Normal 36 3 3" xfId="626" xr:uid="{00000000-0005-0000-0000-00007C030000}"/>
    <cellStyle name="Normal 36 3 3 2" xfId="1065" xr:uid="{00000000-0005-0000-0000-00007D030000}"/>
    <cellStyle name="Normal 36 3 3 2 2" xfId="1976" xr:uid="{08DC4009-2A7E-4649-95B3-11E6E5D496FF}"/>
    <cellStyle name="Normal 36 3 3 3" xfId="1554" xr:uid="{1FF84E7A-4F69-4A6D-B448-5FD679ABE020}"/>
    <cellStyle name="Normal 36 3 4" xfId="853" xr:uid="{00000000-0005-0000-0000-00007E030000}"/>
    <cellStyle name="Normal 36 3 4 2" xfId="1765" xr:uid="{286A818A-D00E-4C82-A3C7-274466705C22}"/>
    <cellStyle name="Normal 36 3 5" xfId="1343" xr:uid="{1F8ED704-6C17-44FF-A898-28AB37B8EB03}"/>
    <cellStyle name="Normal 36 4" xfId="466" xr:uid="{00000000-0005-0000-0000-00007F030000}"/>
    <cellStyle name="Normal 36 4 2" xfId="681" xr:uid="{00000000-0005-0000-0000-000080030000}"/>
    <cellStyle name="Normal 36 4 2 2" xfId="1120" xr:uid="{00000000-0005-0000-0000-000081030000}"/>
    <cellStyle name="Normal 36 4 2 2 2" xfId="2031" xr:uid="{0580A4EC-865E-4602-BBD0-37E28D9717A1}"/>
    <cellStyle name="Normal 36 4 2 3" xfId="1609" xr:uid="{8F1DDF93-BD48-4927-9948-A021A6C75D87}"/>
    <cellStyle name="Normal 36 4 3" xfId="908" xr:uid="{00000000-0005-0000-0000-000082030000}"/>
    <cellStyle name="Normal 36 4 3 2" xfId="1820" xr:uid="{4433106F-E05F-456B-9D05-E9AE200BEFF6}"/>
    <cellStyle name="Normal 36 4 4" xfId="1398" xr:uid="{98A6C2CA-9542-416E-8DBB-60BDE573D210}"/>
    <cellStyle name="Normal 36 5" xfId="487" xr:uid="{00000000-0005-0000-0000-000083030000}"/>
    <cellStyle name="Normal 36 5 2" xfId="698" xr:uid="{00000000-0005-0000-0000-000084030000}"/>
    <cellStyle name="Normal 36 5 2 2" xfId="1137" xr:uid="{00000000-0005-0000-0000-000085030000}"/>
    <cellStyle name="Normal 36 5 2 2 2" xfId="2048" xr:uid="{A2CE2AC0-7614-4704-8E91-2244253FC744}"/>
    <cellStyle name="Normal 36 5 2 3" xfId="1626" xr:uid="{DD30A06C-82C7-45DC-80F0-1458FF5E6B24}"/>
    <cellStyle name="Normal 36 5 3" xfId="926" xr:uid="{00000000-0005-0000-0000-000086030000}"/>
    <cellStyle name="Normal 36 5 3 2" xfId="1837" xr:uid="{518E9A96-4EDC-4D67-B3B6-DCDB5F7D3DE3}"/>
    <cellStyle name="Normal 36 5 4" xfId="1415" xr:uid="{221D08D6-1AED-49A9-92CA-0A1C9DC567E6}"/>
    <cellStyle name="Normal 36 6" xfId="586" xr:uid="{00000000-0005-0000-0000-000087030000}"/>
    <cellStyle name="Normal 36 6 2" xfId="1025" xr:uid="{00000000-0005-0000-0000-000088030000}"/>
    <cellStyle name="Normal 36 6 2 2" xfId="1936" xr:uid="{F2C8F1B7-14C5-420B-A796-2786A38C09A7}"/>
    <cellStyle name="Normal 36 6 3" xfId="1514" xr:uid="{9E224BF3-9EEF-4ABF-9D98-6782E7AEEF0A}"/>
    <cellStyle name="Normal 36 7" xfId="810" xr:uid="{00000000-0005-0000-0000-000089030000}"/>
    <cellStyle name="Normal 36 7 2" xfId="1725" xr:uid="{899C82B7-2194-40FB-BDE3-78AA2E4BC73B}"/>
    <cellStyle name="Normal 36 8" xfId="1245" xr:uid="{00000000-0005-0000-0000-00008A030000}"/>
    <cellStyle name="Normal 36 8 2" xfId="2148" xr:uid="{96152A66-2B5B-4282-8209-83549A4ACBF1}"/>
    <cellStyle name="Normal 36 9" xfId="1302" xr:uid="{AFD8B72C-2186-4352-A973-CE1C4192A213}"/>
    <cellStyle name="Normal 37" xfId="20" xr:uid="{00000000-0005-0000-0000-00008B030000}"/>
    <cellStyle name="Normal 37 10" xfId="1232" xr:uid="{00000000-0005-0000-0000-00008C030000}"/>
    <cellStyle name="Normal 37 10 2" xfId="2138" xr:uid="{2A9ACEE7-0AF0-4EF4-A7CD-C8EAE928851E}"/>
    <cellStyle name="Normal 37 11" xfId="1286" xr:uid="{4006B807-E870-4015-B6C3-88AFC1D42F34}"/>
    <cellStyle name="Normal 37 2" xfId="377" xr:uid="{00000000-0005-0000-0000-00008D030000}"/>
    <cellStyle name="Normal 37 2 2" xfId="418" xr:uid="{00000000-0005-0000-0000-00008E030000}"/>
    <cellStyle name="Normal 37 2 2 2" xfId="534" xr:uid="{00000000-0005-0000-0000-00008F030000}"/>
    <cellStyle name="Normal 37 2 2 2 2" xfId="745" xr:uid="{00000000-0005-0000-0000-000090030000}"/>
    <cellStyle name="Normal 37 2 2 2 2 2" xfId="1184" xr:uid="{00000000-0005-0000-0000-000091030000}"/>
    <cellStyle name="Normal 37 2 2 2 2 2 2" xfId="2095" xr:uid="{89C9A5E0-58D6-483B-81B8-97B85CEE00ED}"/>
    <cellStyle name="Normal 37 2 2 2 2 3" xfId="1673" xr:uid="{10F40376-55B9-4407-B12B-1C0EBBAE201A}"/>
    <cellStyle name="Normal 37 2 2 2 3" xfId="973" xr:uid="{00000000-0005-0000-0000-000092030000}"/>
    <cellStyle name="Normal 37 2 2 2 3 2" xfId="1884" xr:uid="{9359AA0F-4B41-4BCF-8809-54EE7914640A}"/>
    <cellStyle name="Normal 37 2 2 2 4" xfId="1462" xr:uid="{9CC561F7-5F6C-4B58-9FA5-564B84A65050}"/>
    <cellStyle name="Normal 37 2 2 3" xfId="633" xr:uid="{00000000-0005-0000-0000-000093030000}"/>
    <cellStyle name="Normal 37 2 2 3 2" xfId="1072" xr:uid="{00000000-0005-0000-0000-000094030000}"/>
    <cellStyle name="Normal 37 2 2 3 2 2" xfId="1983" xr:uid="{DE83A70B-DDE1-4672-BF2C-31B0DC840AFF}"/>
    <cellStyle name="Normal 37 2 2 3 3" xfId="1561" xr:uid="{91390F85-CD9E-4DC0-BF37-6DF71856BEDE}"/>
    <cellStyle name="Normal 37 2 2 4" xfId="860" xr:uid="{00000000-0005-0000-0000-000095030000}"/>
    <cellStyle name="Normal 37 2 2 4 2" xfId="1772" xr:uid="{8675BD48-2361-4676-9FE4-802111F46F04}"/>
    <cellStyle name="Normal 37 2 2 5" xfId="1350" xr:uid="{950DB3E4-DD90-4C46-9085-76113A5C3BDB}"/>
    <cellStyle name="Normal 37 2 3" xfId="494" xr:uid="{00000000-0005-0000-0000-000096030000}"/>
    <cellStyle name="Normal 37 2 3 2" xfId="705" xr:uid="{00000000-0005-0000-0000-000097030000}"/>
    <cellStyle name="Normal 37 2 3 2 2" xfId="1144" xr:uid="{00000000-0005-0000-0000-000098030000}"/>
    <cellStyle name="Normal 37 2 3 2 2 2" xfId="2055" xr:uid="{DB3E9343-6A17-4806-A776-F3EFE7F888D5}"/>
    <cellStyle name="Normal 37 2 3 2 3" xfId="1633" xr:uid="{10B7A0AF-A4D6-4E00-B806-519DC70F7993}"/>
    <cellStyle name="Normal 37 2 3 3" xfId="933" xr:uid="{00000000-0005-0000-0000-000099030000}"/>
    <cellStyle name="Normal 37 2 3 3 2" xfId="1844" xr:uid="{987CDA1D-FD19-4406-95C6-960212489EAA}"/>
    <cellStyle name="Normal 37 2 3 4" xfId="1422" xr:uid="{E38C3098-454F-46EF-A02B-ABE4453458C3}"/>
    <cellStyle name="Normal 37 2 4" xfId="593" xr:uid="{00000000-0005-0000-0000-00009A030000}"/>
    <cellStyle name="Normal 37 2 4 2" xfId="1032" xr:uid="{00000000-0005-0000-0000-00009B030000}"/>
    <cellStyle name="Normal 37 2 4 2 2" xfId="1943" xr:uid="{64B851A1-DC7D-4E58-9B07-6393D4861D84}"/>
    <cellStyle name="Normal 37 2 4 3" xfId="1521" xr:uid="{6E12281B-C3E4-404B-A7D9-F11499776293}"/>
    <cellStyle name="Normal 37 2 5" xfId="819" xr:uid="{00000000-0005-0000-0000-00009C030000}"/>
    <cellStyle name="Normal 37 2 5 2" xfId="1732" xr:uid="{9789B4A2-8490-40A7-AA46-578789C838A4}"/>
    <cellStyle name="Normal 37 2 6" xfId="1254" xr:uid="{00000000-0005-0000-0000-00009D030000}"/>
    <cellStyle name="Normal 37 2 6 2" xfId="2155" xr:uid="{9D6BCC6D-9D36-4EA9-9792-CEEE762F71A5}"/>
    <cellStyle name="Normal 37 2 7" xfId="1309" xr:uid="{7A31A92F-1B36-46ED-91DE-37EFCC1E02C1}"/>
    <cellStyle name="Normal 37 3" xfId="401" xr:uid="{00000000-0005-0000-0000-00009E030000}"/>
    <cellStyle name="Normal 37 3 2" xfId="517" xr:uid="{00000000-0005-0000-0000-00009F030000}"/>
    <cellStyle name="Normal 37 3 2 2" xfId="728" xr:uid="{00000000-0005-0000-0000-0000A0030000}"/>
    <cellStyle name="Normal 37 3 2 2 2" xfId="1167" xr:uid="{00000000-0005-0000-0000-0000A1030000}"/>
    <cellStyle name="Normal 37 3 2 2 2 2" xfId="2078" xr:uid="{810E9CBD-9350-4F7A-A29C-BF03EB9B86CD}"/>
    <cellStyle name="Normal 37 3 2 2 3" xfId="1656" xr:uid="{8622B6D4-D073-496B-BF75-7C74AF4C34CA}"/>
    <cellStyle name="Normal 37 3 2 3" xfId="956" xr:uid="{00000000-0005-0000-0000-0000A2030000}"/>
    <cellStyle name="Normal 37 3 2 3 2" xfId="1867" xr:uid="{98CA9020-09A8-4FEB-9AA4-038CE9596A6A}"/>
    <cellStyle name="Normal 37 3 2 4" xfId="1445" xr:uid="{A7D3BC16-4EF1-4A7B-8490-9CA428A7C4D5}"/>
    <cellStyle name="Normal 37 3 3" xfId="616" xr:uid="{00000000-0005-0000-0000-0000A3030000}"/>
    <cellStyle name="Normal 37 3 3 2" xfId="1055" xr:uid="{00000000-0005-0000-0000-0000A4030000}"/>
    <cellStyle name="Normal 37 3 3 2 2" xfId="1966" xr:uid="{AED740FD-CD27-424F-9C84-718028B1D5C3}"/>
    <cellStyle name="Normal 37 3 3 3" xfId="1544" xr:uid="{0DABF360-0A7D-4110-A90A-18D467BA04A1}"/>
    <cellStyle name="Normal 37 3 4" xfId="843" xr:uid="{00000000-0005-0000-0000-0000A5030000}"/>
    <cellStyle name="Normal 37 3 4 2" xfId="1755" xr:uid="{197480BE-6407-4862-8201-77363911C379}"/>
    <cellStyle name="Normal 37 3 5" xfId="1333" xr:uid="{2B8BE9C4-FA2A-41F1-BE00-9DB91AA6569B}"/>
    <cellStyle name="Normal 37 4" xfId="439" xr:uid="{00000000-0005-0000-0000-0000A6030000}"/>
    <cellStyle name="Normal 37 4 2" xfId="555" xr:uid="{00000000-0005-0000-0000-0000A7030000}"/>
    <cellStyle name="Normal 37 4 2 2" xfId="766" xr:uid="{00000000-0005-0000-0000-0000A8030000}"/>
    <cellStyle name="Normal 37 4 2 2 2" xfId="1205" xr:uid="{00000000-0005-0000-0000-0000A9030000}"/>
    <cellStyle name="Normal 37 4 2 2 2 2" xfId="2116" xr:uid="{8AE7E51F-96EB-4209-86C0-C4834B0EF6AE}"/>
    <cellStyle name="Normal 37 4 2 2 3" xfId="1694" xr:uid="{629FD505-DD29-4C28-8C20-7156A1811453}"/>
    <cellStyle name="Normal 37 4 2 3" xfId="994" xr:uid="{00000000-0005-0000-0000-0000AA030000}"/>
    <cellStyle name="Normal 37 4 2 3 2" xfId="1905" xr:uid="{EBDEB6FA-2629-49A2-BB3E-A97D512C6DAD}"/>
    <cellStyle name="Normal 37 4 2 4" xfId="1483" xr:uid="{E17F047C-8753-48E9-BD96-C3437438E12A}"/>
    <cellStyle name="Normal 37 4 3" xfId="654" xr:uid="{00000000-0005-0000-0000-0000AB030000}"/>
    <cellStyle name="Normal 37 4 3 2" xfId="1093" xr:uid="{00000000-0005-0000-0000-0000AC030000}"/>
    <cellStyle name="Normal 37 4 3 2 2" xfId="2004" xr:uid="{4D05AB26-49AC-488C-BC73-470CBCF7647D}"/>
    <cellStyle name="Normal 37 4 3 3" xfId="1582" xr:uid="{B8EC4F9D-3C2E-4A19-B1DC-3FA26BE54B14}"/>
    <cellStyle name="Normal 37 4 4" xfId="881" xr:uid="{00000000-0005-0000-0000-0000AD030000}"/>
    <cellStyle name="Normal 37 4 4 2" xfId="1793" xr:uid="{97A4F512-746E-4EDA-9BC6-D00BCAB7374D}"/>
    <cellStyle name="Normal 37 4 5" xfId="1371" xr:uid="{2E17914A-1390-4824-A703-FD94E71D75E9}"/>
    <cellStyle name="Normal 37 5" xfId="449" xr:uid="{00000000-0005-0000-0000-0000AE030000}"/>
    <cellStyle name="Normal 37 5 2" xfId="565" xr:uid="{00000000-0005-0000-0000-0000AF030000}"/>
    <cellStyle name="Normal 37 5 2 2" xfId="776" xr:uid="{00000000-0005-0000-0000-0000B0030000}"/>
    <cellStyle name="Normal 37 5 2 2 2" xfId="1215" xr:uid="{00000000-0005-0000-0000-0000B1030000}"/>
    <cellStyle name="Normal 37 5 2 2 2 2" xfId="2126" xr:uid="{DD32A4CB-0E92-4B98-982E-EA70E7CA60D1}"/>
    <cellStyle name="Normal 37 5 2 2 3" xfId="1704" xr:uid="{EDBA8202-6FE5-494A-A117-AB29CFA97478}"/>
    <cellStyle name="Normal 37 5 2 3" xfId="1004" xr:uid="{00000000-0005-0000-0000-0000B2030000}"/>
    <cellStyle name="Normal 37 5 2 3 2" xfId="1915" xr:uid="{FC5EF598-E6C2-43A5-8107-A0EDAC6DB6C8}"/>
    <cellStyle name="Normal 37 5 2 4" xfId="1493" xr:uid="{297E16F1-7C13-4972-A226-06F54A9B2241}"/>
    <cellStyle name="Normal 37 5 3" xfId="664" xr:uid="{00000000-0005-0000-0000-0000B3030000}"/>
    <cellStyle name="Normal 37 5 3 2" xfId="1103" xr:uid="{00000000-0005-0000-0000-0000B4030000}"/>
    <cellStyle name="Normal 37 5 3 2 2" xfId="2014" xr:uid="{0AFCFDFA-8D2C-4BD5-8309-1B4C860BD11F}"/>
    <cellStyle name="Normal 37 5 3 3" xfId="1592" xr:uid="{04BB160F-0370-4BAC-88BE-376FAFCA82DD}"/>
    <cellStyle name="Normal 37 5 4" xfId="891" xr:uid="{00000000-0005-0000-0000-0000B5030000}"/>
    <cellStyle name="Normal 37 5 4 2" xfId="1803" xr:uid="{D5D4C813-6361-4B19-8A27-A98495AFC76A}"/>
    <cellStyle name="Normal 37 5 5" xfId="1381" xr:uid="{31F40A66-40CE-4EB4-AD0F-B76BE783C459}"/>
    <cellStyle name="Normal 37 6" xfId="455" xr:uid="{00000000-0005-0000-0000-0000B6030000}"/>
    <cellStyle name="Normal 37 6 2" xfId="670" xr:uid="{00000000-0005-0000-0000-0000B7030000}"/>
    <cellStyle name="Normal 37 6 2 2" xfId="1109" xr:uid="{00000000-0005-0000-0000-0000B8030000}"/>
    <cellStyle name="Normal 37 6 2 2 2" xfId="2020" xr:uid="{089F9388-13FF-4B9E-9C3B-1A7DAAFA6CEA}"/>
    <cellStyle name="Normal 37 6 2 3" xfId="1598" xr:uid="{03A5D97F-EFAB-4D45-9FC1-3D58EB5C451E}"/>
    <cellStyle name="Normal 37 6 3" xfId="897" xr:uid="{00000000-0005-0000-0000-0000B9030000}"/>
    <cellStyle name="Normal 37 6 3 2" xfId="1809" xr:uid="{B0B242D9-272F-4BB3-A580-98444BC43ACD}"/>
    <cellStyle name="Normal 37 6 4" xfId="1387" xr:uid="{650D4688-6AA6-42D8-BAE4-6E065EE26C6D}"/>
    <cellStyle name="Normal 37 7" xfId="477" xr:uid="{00000000-0005-0000-0000-0000BA030000}"/>
    <cellStyle name="Normal 37 7 2" xfId="688" xr:uid="{00000000-0005-0000-0000-0000BB030000}"/>
    <cellStyle name="Normal 37 7 2 2" xfId="1127" xr:uid="{00000000-0005-0000-0000-0000BC030000}"/>
    <cellStyle name="Normal 37 7 2 2 2" xfId="2038" xr:uid="{EA83F880-7D09-473D-BA74-DA047937086F}"/>
    <cellStyle name="Normal 37 7 2 3" xfId="1616" xr:uid="{39E960D4-1606-4824-BAE6-B7F205E0AC58}"/>
    <cellStyle name="Normal 37 7 3" xfId="916" xr:uid="{00000000-0005-0000-0000-0000BD030000}"/>
    <cellStyle name="Normal 37 7 3 2" xfId="1827" xr:uid="{0ED41993-7B92-405A-A8CB-60647489DEBC}"/>
    <cellStyle name="Normal 37 7 4" xfId="1405" xr:uid="{9A06F3FC-93C0-463F-88F8-025AB157A005}"/>
    <cellStyle name="Normal 37 8" xfId="576" xr:uid="{00000000-0005-0000-0000-0000BE030000}"/>
    <cellStyle name="Normal 37 8 2" xfId="1015" xr:uid="{00000000-0005-0000-0000-0000BF030000}"/>
    <cellStyle name="Normal 37 8 2 2" xfId="1926" xr:uid="{25B6ECF1-FB3A-40E3-9679-062F50966F56}"/>
    <cellStyle name="Normal 37 8 3" xfId="1504" xr:uid="{F0B9F8EC-E329-478E-B257-5DD426239728}"/>
    <cellStyle name="Normal 37 9" xfId="791" xr:uid="{00000000-0005-0000-0000-0000C0030000}"/>
    <cellStyle name="Normal 37 9 2" xfId="1715" xr:uid="{50A38236-1FEC-492F-9BC8-9333D9497D10}"/>
    <cellStyle name="Normal 38" xfId="341" xr:uid="{00000000-0005-0000-0000-0000C1030000}"/>
    <cellStyle name="Normal 38 2" xfId="347" xr:uid="{00000000-0005-0000-0000-0000C2030000}"/>
    <cellStyle name="Normal 39" xfId="344" xr:uid="{00000000-0005-0000-0000-0000C3030000}"/>
    <cellStyle name="Normal 39 2" xfId="354" xr:uid="{00000000-0005-0000-0000-0000C4030000}"/>
    <cellStyle name="Normal 4" xfId="10" xr:uid="{00000000-0005-0000-0000-0000C5030000}"/>
    <cellStyle name="Normal 4 2" xfId="17" xr:uid="{00000000-0005-0000-0000-0000C6030000}"/>
    <cellStyle name="Normal 4 3" xfId="255" xr:uid="{00000000-0005-0000-0000-0000C7030000}"/>
    <cellStyle name="Normal 4 4" xfId="471" xr:uid="{00000000-0005-0000-0000-0000C8030000}"/>
    <cellStyle name="Normal 40" xfId="346" xr:uid="{00000000-0005-0000-0000-0000C9030000}"/>
    <cellStyle name="Normal 41" xfId="388" xr:uid="{00000000-0005-0000-0000-0000CA030000}"/>
    <cellStyle name="Normal 41 2" xfId="429" xr:uid="{00000000-0005-0000-0000-0000CB030000}"/>
    <cellStyle name="Normal 41 2 2" xfId="545" xr:uid="{00000000-0005-0000-0000-0000CC030000}"/>
    <cellStyle name="Normal 41 2 2 2" xfId="756" xr:uid="{00000000-0005-0000-0000-0000CD030000}"/>
    <cellStyle name="Normal 41 2 2 2 2" xfId="1195" xr:uid="{00000000-0005-0000-0000-0000CE030000}"/>
    <cellStyle name="Normal 41 2 2 2 2 2" xfId="2106" xr:uid="{98DACFFA-447F-43AA-8EC7-AA98290D46AA}"/>
    <cellStyle name="Normal 41 2 2 2 3" xfId="1684" xr:uid="{062D61C8-6005-4AB5-B565-EBBCA42F2400}"/>
    <cellStyle name="Normal 41 2 2 3" xfId="984" xr:uid="{00000000-0005-0000-0000-0000CF030000}"/>
    <cellStyle name="Normal 41 2 2 3 2" xfId="1895" xr:uid="{FC1F02AA-135B-4F0A-8F89-79DBF1927055}"/>
    <cellStyle name="Normal 41 2 2 4" xfId="1473" xr:uid="{4E546C13-D946-4696-A0EF-8DB3F6EDB7C5}"/>
    <cellStyle name="Normal 41 2 3" xfId="644" xr:uid="{00000000-0005-0000-0000-0000D0030000}"/>
    <cellStyle name="Normal 41 2 3 2" xfId="1083" xr:uid="{00000000-0005-0000-0000-0000D1030000}"/>
    <cellStyle name="Normal 41 2 3 2 2" xfId="1994" xr:uid="{D0BBB1D1-32C3-42A1-8DD4-448252216D9E}"/>
    <cellStyle name="Normal 41 2 3 3" xfId="1572" xr:uid="{4FB3782D-42DD-4353-A89D-D3313661E8DD}"/>
    <cellStyle name="Normal 41 2 4" xfId="871" xr:uid="{00000000-0005-0000-0000-0000D2030000}"/>
    <cellStyle name="Normal 41 2 4 2" xfId="1783" xr:uid="{00BA89E1-36E7-4AD4-B942-818FB59918A8}"/>
    <cellStyle name="Normal 41 2 5" xfId="1361" xr:uid="{1561D143-57EB-41B6-A414-F18DE598FB23}"/>
    <cellStyle name="Normal 41 3" xfId="505" xr:uid="{00000000-0005-0000-0000-0000D3030000}"/>
    <cellStyle name="Normal 41 3 2" xfId="716" xr:uid="{00000000-0005-0000-0000-0000D4030000}"/>
    <cellStyle name="Normal 41 3 2 2" xfId="1155" xr:uid="{00000000-0005-0000-0000-0000D5030000}"/>
    <cellStyle name="Normal 41 3 2 2 2" xfId="2066" xr:uid="{29B25EA1-34F8-419E-9127-6BFD95DEAEFD}"/>
    <cellStyle name="Normal 41 3 2 3" xfId="1644" xr:uid="{91CEA6BC-8046-49F1-8ADD-DD0AE09716F6}"/>
    <cellStyle name="Normal 41 3 3" xfId="944" xr:uid="{00000000-0005-0000-0000-0000D6030000}"/>
    <cellStyle name="Normal 41 3 3 2" xfId="1855" xr:uid="{0C509FD7-0877-4160-A3E9-D63F42ADA260}"/>
    <cellStyle name="Normal 41 3 4" xfId="1433" xr:uid="{003017C9-567B-46FA-A5C0-032ED3AB90FF}"/>
    <cellStyle name="Normal 41 4" xfId="604" xr:uid="{00000000-0005-0000-0000-0000D7030000}"/>
    <cellStyle name="Normal 41 4 2" xfId="1043" xr:uid="{00000000-0005-0000-0000-0000D8030000}"/>
    <cellStyle name="Normal 41 4 2 2" xfId="1954" xr:uid="{2261936D-CA87-451E-8BDF-F9C33DC7EC22}"/>
    <cellStyle name="Normal 41 4 3" xfId="1532" xr:uid="{822C919F-2949-49B8-9770-9FDDBF9B4B0D}"/>
    <cellStyle name="Normal 41 5" xfId="830" xr:uid="{00000000-0005-0000-0000-0000D9030000}"/>
    <cellStyle name="Normal 41 5 2" xfId="1743" xr:uid="{C31BEC64-66B2-4922-AD42-2365EA498189}"/>
    <cellStyle name="Normal 41 6" xfId="1265" xr:uid="{00000000-0005-0000-0000-0000DA030000}"/>
    <cellStyle name="Normal 41 6 2" xfId="2166" xr:uid="{C566F7CD-CAC6-4846-B676-E9674B3AAC95}"/>
    <cellStyle name="Normal 41 7" xfId="1320" xr:uid="{2EC4656F-EB58-448B-BCA8-4F50D2BA1BB3}"/>
    <cellStyle name="Normal 42" xfId="390" xr:uid="{00000000-0005-0000-0000-0000DB030000}"/>
    <cellStyle name="Normal 42 2" xfId="431" xr:uid="{00000000-0005-0000-0000-0000DC030000}"/>
    <cellStyle name="Normal 42 2 2" xfId="547" xr:uid="{00000000-0005-0000-0000-0000DD030000}"/>
    <cellStyle name="Normal 42 2 2 2" xfId="758" xr:uid="{00000000-0005-0000-0000-0000DE030000}"/>
    <cellStyle name="Normal 42 2 2 2 2" xfId="1197" xr:uid="{00000000-0005-0000-0000-0000DF030000}"/>
    <cellStyle name="Normal 42 2 2 2 2 2" xfId="2108" xr:uid="{FE1ABE3D-E9AF-477C-9A87-F08BF3E77EA3}"/>
    <cellStyle name="Normal 42 2 2 2 3" xfId="1686" xr:uid="{54B50916-5827-4D95-A762-F3846492DBF5}"/>
    <cellStyle name="Normal 42 2 2 3" xfId="986" xr:uid="{00000000-0005-0000-0000-0000E0030000}"/>
    <cellStyle name="Normal 42 2 2 3 2" xfId="1897" xr:uid="{41BF8057-74E8-4D21-94AE-6BFBB0BCB4D7}"/>
    <cellStyle name="Normal 42 2 2 4" xfId="1475" xr:uid="{2F32901F-A748-4346-8A27-FE379D67C348}"/>
    <cellStyle name="Normal 42 2 3" xfId="646" xr:uid="{00000000-0005-0000-0000-0000E1030000}"/>
    <cellStyle name="Normal 42 2 3 2" xfId="1085" xr:uid="{00000000-0005-0000-0000-0000E2030000}"/>
    <cellStyle name="Normal 42 2 3 2 2" xfId="1996" xr:uid="{0F9D3EEE-7D3B-4BA5-BB29-0939FDB20F2E}"/>
    <cellStyle name="Normal 42 2 3 3" xfId="1574" xr:uid="{45F3E473-E87B-40B2-9DA1-9DFE0287E17F}"/>
    <cellStyle name="Normal 42 2 4" xfId="873" xr:uid="{00000000-0005-0000-0000-0000E3030000}"/>
    <cellStyle name="Normal 42 2 4 2" xfId="1785" xr:uid="{AC487FB4-6C3B-456E-844D-B2E33474FF6B}"/>
    <cellStyle name="Normal 42 2 5" xfId="1363" xr:uid="{E864F1B3-F976-4DB1-BE03-7ACC3A44AEA0}"/>
    <cellStyle name="Normal 42 3" xfId="507" xr:uid="{00000000-0005-0000-0000-0000E4030000}"/>
    <cellStyle name="Normal 42 3 2" xfId="718" xr:uid="{00000000-0005-0000-0000-0000E5030000}"/>
    <cellStyle name="Normal 42 3 2 2" xfId="1157" xr:uid="{00000000-0005-0000-0000-0000E6030000}"/>
    <cellStyle name="Normal 42 3 2 2 2" xfId="2068" xr:uid="{0EE26EB6-5D06-4FD0-8225-7DEF85A23E9B}"/>
    <cellStyle name="Normal 42 3 2 3" xfId="1646" xr:uid="{99249BEB-8278-417D-9A4D-328D1D9A2C1C}"/>
    <cellStyle name="Normal 42 3 3" xfId="946" xr:uid="{00000000-0005-0000-0000-0000E7030000}"/>
    <cellStyle name="Normal 42 3 3 2" xfId="1857" xr:uid="{FE155CB6-6961-4BBF-B8CB-A1E1C11C6282}"/>
    <cellStyle name="Normal 42 3 4" xfId="1435" xr:uid="{6620A312-36AA-4D2B-8E16-706FDB79A43A}"/>
    <cellStyle name="Normal 42 4" xfId="606" xr:uid="{00000000-0005-0000-0000-0000E8030000}"/>
    <cellStyle name="Normal 42 4 2" xfId="1045" xr:uid="{00000000-0005-0000-0000-0000E9030000}"/>
    <cellStyle name="Normal 42 4 2 2" xfId="1956" xr:uid="{88CFA7EC-A6E1-4404-9692-930F8D742077}"/>
    <cellStyle name="Normal 42 4 3" xfId="1534" xr:uid="{EEBF980E-8CDF-4FC9-9A35-AA8924579ABD}"/>
    <cellStyle name="Normal 42 5" xfId="832" xr:uid="{00000000-0005-0000-0000-0000EA030000}"/>
    <cellStyle name="Normal 42 5 2" xfId="1745" xr:uid="{DEF3CE00-48E0-4CB1-959B-2792DDEF61AD}"/>
    <cellStyle name="Normal 42 6" xfId="1267" xr:uid="{00000000-0005-0000-0000-0000EB030000}"/>
    <cellStyle name="Normal 42 6 2" xfId="2168" xr:uid="{542726C2-AB0A-4954-9DF6-7AA82A2129E2}"/>
    <cellStyle name="Normal 42 7" xfId="1322" xr:uid="{A530FD33-3D07-45EF-A136-167CF0F20AF2}"/>
    <cellStyle name="Normal 43" xfId="1270" xr:uid="{00000000-0005-0000-0000-0000EC030000}"/>
    <cellStyle name="Normal 43 2" xfId="2171" xr:uid="{B33FDC4B-227A-4D76-A8B4-18DAF84B398D}"/>
    <cellStyle name="Normal 44" xfId="1272" xr:uid="{00000000-0005-0000-0000-0000ED030000}"/>
    <cellStyle name="Normal 44 2" xfId="1273" xr:uid="{00000000-0005-0000-0000-0000EE030000}"/>
    <cellStyle name="Normal 44 2 2" xfId="2174" xr:uid="{832D440F-F211-4DA9-80AA-894280674FD7}"/>
    <cellStyle name="Normal 44 3" xfId="1274" xr:uid="{00000000-0005-0000-0000-0000EF030000}"/>
    <cellStyle name="Normal 44 3 2" xfId="1277" xr:uid="{4E8A90FE-5224-4319-A507-CC71D48250EC}"/>
    <cellStyle name="Normal 44 3 2 2" xfId="2178" xr:uid="{7B994833-0BB2-4925-8A33-65D68EB9553A}"/>
    <cellStyle name="Normal 44 3 3" xfId="2175" xr:uid="{B8944DE4-D7E2-443B-B8CA-2F849FEA69A8}"/>
    <cellStyle name="Normal 44 4" xfId="2173" xr:uid="{4F58F80F-A1FC-4045-8E12-C6F518ED1622}"/>
    <cellStyle name="Normal 45" xfId="1275" xr:uid="{00000000-0005-0000-0000-000029050000}"/>
    <cellStyle name="Normal 45 2" xfId="2176" xr:uid="{084092C2-342E-4CAD-B206-7DA8313D09CD}"/>
    <cellStyle name="Normal 5" xfId="14" xr:uid="{00000000-0005-0000-0000-0000F0030000}"/>
    <cellStyle name="Normal 5 2" xfId="257" xr:uid="{00000000-0005-0000-0000-0000F1030000}"/>
    <cellStyle name="Normal 5 2 2" xfId="258" xr:uid="{00000000-0005-0000-0000-0000F2030000}"/>
    <cellStyle name="Normal 5 2 2 2" xfId="356" xr:uid="{00000000-0005-0000-0000-0000F3030000}"/>
    <cellStyle name="Normal 5 2 3" xfId="355" xr:uid="{00000000-0005-0000-0000-0000F4030000}"/>
    <cellStyle name="Normal 5 3" xfId="259" xr:uid="{00000000-0005-0000-0000-0000F5030000}"/>
    <cellStyle name="Normal 5 3 2" xfId="357" xr:uid="{00000000-0005-0000-0000-0000F6030000}"/>
    <cellStyle name="Normal 5 4" xfId="256" xr:uid="{00000000-0005-0000-0000-0000F7030000}"/>
    <cellStyle name="Normal 6" xfId="11" xr:uid="{00000000-0005-0000-0000-0000F8030000}"/>
    <cellStyle name="Normal 6 10" xfId="785" xr:uid="{00000000-0005-0000-0000-0000F9030000}"/>
    <cellStyle name="Normal 6 10 2" xfId="1711" xr:uid="{915706ED-7D3E-4B08-94EE-6B1CE3F5F4C7}"/>
    <cellStyle name="Normal 6 11" xfId="1227" xr:uid="{00000000-0005-0000-0000-0000FA030000}"/>
    <cellStyle name="Normal 6 11 2" xfId="2134" xr:uid="{2C534A25-9424-4B99-B0DC-A3EE86CE58A6}"/>
    <cellStyle name="Normal 6 12" xfId="1281" xr:uid="{591AAB61-C23A-4B21-A8E3-3A676F4F46DF}"/>
    <cellStyle name="Normal 6 2" xfId="261" xr:uid="{00000000-0005-0000-0000-0000FB030000}"/>
    <cellStyle name="Normal 6 3" xfId="260" xr:uid="{00000000-0005-0000-0000-0000FC030000}"/>
    <cellStyle name="Normal 6 4" xfId="373" xr:uid="{00000000-0005-0000-0000-0000FD030000}"/>
    <cellStyle name="Normal 6 4 2" xfId="414" xr:uid="{00000000-0005-0000-0000-0000FE030000}"/>
    <cellStyle name="Normal 6 4 2 2" xfId="530" xr:uid="{00000000-0005-0000-0000-0000FF030000}"/>
    <cellStyle name="Normal 6 4 2 2 2" xfId="741" xr:uid="{00000000-0005-0000-0000-000000040000}"/>
    <cellStyle name="Normal 6 4 2 2 2 2" xfId="1180" xr:uid="{00000000-0005-0000-0000-000001040000}"/>
    <cellStyle name="Normal 6 4 2 2 2 2 2" xfId="2091" xr:uid="{9C3B05D9-E57A-4C5F-B66A-E5E88F9A273E}"/>
    <cellStyle name="Normal 6 4 2 2 2 3" xfId="1669" xr:uid="{DD494200-7ABB-4C92-82E6-ADE439A6EB60}"/>
    <cellStyle name="Normal 6 4 2 2 3" xfId="969" xr:uid="{00000000-0005-0000-0000-000002040000}"/>
    <cellStyle name="Normal 6 4 2 2 3 2" xfId="1880" xr:uid="{9E000DDE-D8F6-4356-8DB1-5492B34E480F}"/>
    <cellStyle name="Normal 6 4 2 2 4" xfId="1458" xr:uid="{F8121537-237B-4B3F-AFCA-0FFFD52C0C4E}"/>
    <cellStyle name="Normal 6 4 2 3" xfId="629" xr:uid="{00000000-0005-0000-0000-000003040000}"/>
    <cellStyle name="Normal 6 4 2 3 2" xfId="1068" xr:uid="{00000000-0005-0000-0000-000004040000}"/>
    <cellStyle name="Normal 6 4 2 3 2 2" xfId="1979" xr:uid="{8561724F-4D76-41DD-8C66-E115223C6B7F}"/>
    <cellStyle name="Normal 6 4 2 3 3" xfId="1557" xr:uid="{CEAA0A35-2283-4E0B-9105-AEF52ACDCEF7}"/>
    <cellStyle name="Normal 6 4 2 4" xfId="856" xr:uid="{00000000-0005-0000-0000-000005040000}"/>
    <cellStyle name="Normal 6 4 2 4 2" xfId="1768" xr:uid="{E9821CFA-5C62-41B7-9C89-6EE5B16681BB}"/>
    <cellStyle name="Normal 6 4 2 5" xfId="1346" xr:uid="{D3806022-0DD2-4E28-8FFE-4C66533A9D3E}"/>
    <cellStyle name="Normal 6 4 3" xfId="490" xr:uid="{00000000-0005-0000-0000-000006040000}"/>
    <cellStyle name="Normal 6 4 3 2" xfId="701" xr:uid="{00000000-0005-0000-0000-000007040000}"/>
    <cellStyle name="Normal 6 4 3 2 2" xfId="1140" xr:uid="{00000000-0005-0000-0000-000008040000}"/>
    <cellStyle name="Normal 6 4 3 2 2 2" xfId="2051" xr:uid="{31DF8D5B-24F9-4521-9AEF-0CBD66FD366F}"/>
    <cellStyle name="Normal 6 4 3 2 3" xfId="1629" xr:uid="{AE6D1DD3-D394-4A37-8166-210D070A49BC}"/>
    <cellStyle name="Normal 6 4 3 3" xfId="929" xr:uid="{00000000-0005-0000-0000-000009040000}"/>
    <cellStyle name="Normal 6 4 3 3 2" xfId="1840" xr:uid="{14F13171-69A7-4971-9DCF-F8ADD451A4FF}"/>
    <cellStyle name="Normal 6 4 3 4" xfId="1418" xr:uid="{DFA32466-5A3A-47CF-91F3-B98F82E7E484}"/>
    <cellStyle name="Normal 6 4 4" xfId="589" xr:uid="{00000000-0005-0000-0000-00000A040000}"/>
    <cellStyle name="Normal 6 4 4 2" xfId="1028" xr:uid="{00000000-0005-0000-0000-00000B040000}"/>
    <cellStyle name="Normal 6 4 4 2 2" xfId="1939" xr:uid="{60C55712-A062-4421-980D-B7F6C5D9A8E3}"/>
    <cellStyle name="Normal 6 4 4 3" xfId="1517" xr:uid="{78CAF001-A2A4-4133-BD67-B70FDF5C1D45}"/>
    <cellStyle name="Normal 6 4 5" xfId="815" xr:uid="{00000000-0005-0000-0000-00000C040000}"/>
    <cellStyle name="Normal 6 4 5 2" xfId="1728" xr:uid="{2C022033-9164-4F54-B5BF-16936822AA0C}"/>
    <cellStyle name="Normal 6 4 6" xfId="1250" xr:uid="{00000000-0005-0000-0000-00000D040000}"/>
    <cellStyle name="Normal 6 4 6 2" xfId="2151" xr:uid="{972E2E4B-8987-443B-A388-F7AC3BDD3BB3}"/>
    <cellStyle name="Normal 6 4 7" xfId="1305" xr:uid="{AD162CC6-DA00-4CEE-BD13-E9435F02A31E}"/>
    <cellStyle name="Normal 6 5" xfId="397" xr:uid="{00000000-0005-0000-0000-00000E040000}"/>
    <cellStyle name="Normal 6 5 2" xfId="513" xr:uid="{00000000-0005-0000-0000-00000F040000}"/>
    <cellStyle name="Normal 6 5 2 2" xfId="724" xr:uid="{00000000-0005-0000-0000-000010040000}"/>
    <cellStyle name="Normal 6 5 2 2 2" xfId="1163" xr:uid="{00000000-0005-0000-0000-000011040000}"/>
    <cellStyle name="Normal 6 5 2 2 2 2" xfId="2074" xr:uid="{076F1176-CDBA-4A7D-A3FE-71E85148E57B}"/>
    <cellStyle name="Normal 6 5 2 2 3" xfId="1652" xr:uid="{F719BAE5-08B8-4524-9A37-6C00329B713D}"/>
    <cellStyle name="Normal 6 5 2 3" xfId="952" xr:uid="{00000000-0005-0000-0000-000012040000}"/>
    <cellStyle name="Normal 6 5 2 3 2" xfId="1863" xr:uid="{B93B456E-D970-4C2C-8B2A-AA3ACEBF8ED7}"/>
    <cellStyle name="Normal 6 5 2 4" xfId="1441" xr:uid="{6B51A0F2-1655-46E4-AD58-92B15B5962C4}"/>
    <cellStyle name="Normal 6 5 3" xfId="612" xr:uid="{00000000-0005-0000-0000-000013040000}"/>
    <cellStyle name="Normal 6 5 3 2" xfId="1051" xr:uid="{00000000-0005-0000-0000-000014040000}"/>
    <cellStyle name="Normal 6 5 3 2 2" xfId="1962" xr:uid="{1159F7CA-1CA0-4C81-B41D-DC26E5457684}"/>
    <cellStyle name="Normal 6 5 3 3" xfId="1540" xr:uid="{20B3185A-0B93-4B92-91D2-5AB7DC27DE7C}"/>
    <cellStyle name="Normal 6 5 4" xfId="839" xr:uid="{00000000-0005-0000-0000-000015040000}"/>
    <cellStyle name="Normal 6 5 4 2" xfId="1751" xr:uid="{7F6040EC-E02A-4D64-B24C-D33DB39FB385}"/>
    <cellStyle name="Normal 6 5 5" xfId="1329" xr:uid="{667EC38D-87F7-45A0-9937-2D9EEA48473C}"/>
    <cellStyle name="Normal 6 6" xfId="434" xr:uid="{00000000-0005-0000-0000-000016040000}"/>
    <cellStyle name="Normal 6 6 2" xfId="550" xr:uid="{00000000-0005-0000-0000-000017040000}"/>
    <cellStyle name="Normal 6 6 2 2" xfId="761" xr:uid="{00000000-0005-0000-0000-000018040000}"/>
    <cellStyle name="Normal 6 6 2 2 2" xfId="1200" xr:uid="{00000000-0005-0000-0000-000019040000}"/>
    <cellStyle name="Normal 6 6 2 2 2 2" xfId="2111" xr:uid="{EEE58F91-1466-4ABE-B0A1-6569CCEF1A3D}"/>
    <cellStyle name="Normal 6 6 2 2 3" xfId="1689" xr:uid="{C0518EEE-CEE5-48DB-92B6-96DF9F7CC499}"/>
    <cellStyle name="Normal 6 6 2 3" xfId="989" xr:uid="{00000000-0005-0000-0000-00001A040000}"/>
    <cellStyle name="Normal 6 6 2 3 2" xfId="1900" xr:uid="{0D78CF0D-FA3C-4170-ACD7-50D3B0C4DB0F}"/>
    <cellStyle name="Normal 6 6 2 4" xfId="1478" xr:uid="{88FF45C0-AF2A-4CEB-A88D-808F7DBA9A82}"/>
    <cellStyle name="Normal 6 6 3" xfId="649" xr:uid="{00000000-0005-0000-0000-00001B040000}"/>
    <cellStyle name="Normal 6 6 3 2" xfId="1088" xr:uid="{00000000-0005-0000-0000-00001C040000}"/>
    <cellStyle name="Normal 6 6 3 2 2" xfId="1999" xr:uid="{9C27638E-B830-4C37-A602-B00F2AD8BE79}"/>
    <cellStyle name="Normal 6 6 3 3" xfId="1577" xr:uid="{AD4E75EF-CE94-4558-B388-F153B9970DF0}"/>
    <cellStyle name="Normal 6 6 4" xfId="876" xr:uid="{00000000-0005-0000-0000-00001D040000}"/>
    <cellStyle name="Normal 6 6 4 2" xfId="1788" xr:uid="{1E5AE81F-34C8-4241-ACC7-83FD5846C07F}"/>
    <cellStyle name="Normal 6 6 5" xfId="1366" xr:uid="{5D51C1FD-904C-42D6-8734-F6B78BF8CC12}"/>
    <cellStyle name="Normal 6 7" xfId="444" xr:uid="{00000000-0005-0000-0000-00001E040000}"/>
    <cellStyle name="Normal 6 7 2" xfId="560" xr:uid="{00000000-0005-0000-0000-00001F040000}"/>
    <cellStyle name="Normal 6 7 2 2" xfId="771" xr:uid="{00000000-0005-0000-0000-000020040000}"/>
    <cellStyle name="Normal 6 7 2 2 2" xfId="1210" xr:uid="{00000000-0005-0000-0000-000021040000}"/>
    <cellStyle name="Normal 6 7 2 2 2 2" xfId="2121" xr:uid="{7ACB28E2-C3E9-4948-B79D-0D5451E57A26}"/>
    <cellStyle name="Normal 6 7 2 2 3" xfId="1699" xr:uid="{B72E6239-6E43-49E4-A250-7FB87380F553}"/>
    <cellStyle name="Normal 6 7 2 3" xfId="999" xr:uid="{00000000-0005-0000-0000-000022040000}"/>
    <cellStyle name="Normal 6 7 2 3 2" xfId="1910" xr:uid="{7EADDC83-31C8-49D4-88F0-D94DFD965EBD}"/>
    <cellStyle name="Normal 6 7 2 4" xfId="1488" xr:uid="{2850111F-DA05-436A-844F-52A3980E3E43}"/>
    <cellStyle name="Normal 6 7 3" xfId="659" xr:uid="{00000000-0005-0000-0000-000023040000}"/>
    <cellStyle name="Normal 6 7 3 2" xfId="1098" xr:uid="{00000000-0005-0000-0000-000024040000}"/>
    <cellStyle name="Normal 6 7 3 2 2" xfId="2009" xr:uid="{C25186FE-ADFB-478C-869A-60A1494F7233}"/>
    <cellStyle name="Normal 6 7 3 3" xfId="1587" xr:uid="{4B553561-DA18-497E-807E-00522DD34BA0}"/>
    <cellStyle name="Normal 6 7 4" xfId="886" xr:uid="{00000000-0005-0000-0000-000025040000}"/>
    <cellStyle name="Normal 6 7 4 2" xfId="1798" xr:uid="{128630A0-9E56-4547-8FC7-FBEF232B1CA5}"/>
    <cellStyle name="Normal 6 7 5" xfId="1376" xr:uid="{153935AF-8CA1-4ED3-91BE-E444E325C253}"/>
    <cellStyle name="Normal 6 8" xfId="472" xr:uid="{00000000-0005-0000-0000-000026040000}"/>
    <cellStyle name="Normal 6 8 2" xfId="684" xr:uid="{00000000-0005-0000-0000-000027040000}"/>
    <cellStyle name="Normal 6 8 2 2" xfId="1123" xr:uid="{00000000-0005-0000-0000-000028040000}"/>
    <cellStyle name="Normal 6 8 2 2 2" xfId="2034" xr:uid="{556AF6B4-A7D4-4303-AB0A-A84A0DBEFFB2}"/>
    <cellStyle name="Normal 6 8 2 3" xfId="1612" xr:uid="{4831FE1B-EBED-4409-BC8E-3A439BD19421}"/>
    <cellStyle name="Normal 6 8 3" xfId="912" xr:uid="{00000000-0005-0000-0000-000029040000}"/>
    <cellStyle name="Normal 6 8 3 2" xfId="1823" xr:uid="{2F791E0F-DF56-4031-B9D7-0A9143FB7EB9}"/>
    <cellStyle name="Normal 6 8 4" xfId="1401" xr:uid="{3D2C2BF1-87E6-4C49-9F9D-96DC155EE971}"/>
    <cellStyle name="Normal 6 9" xfId="572" xr:uid="{00000000-0005-0000-0000-00002A040000}"/>
    <cellStyle name="Normal 6 9 2" xfId="1011" xr:uid="{00000000-0005-0000-0000-00002B040000}"/>
    <cellStyle name="Normal 6 9 2 2" xfId="1922" xr:uid="{050FADEF-2725-49CD-9FD8-2B92104B254A}"/>
    <cellStyle name="Normal 6 9 3" xfId="1500" xr:uid="{52CC9030-9780-4AD4-AA18-CF6C5C6F82D4}"/>
    <cellStyle name="Normal 7" xfId="262" xr:uid="{00000000-0005-0000-0000-00002C040000}"/>
    <cellStyle name="Normal 7 2" xfId="263" xr:uid="{00000000-0005-0000-0000-00002D040000}"/>
    <cellStyle name="Normal 7 2 2" xfId="264" xr:uid="{00000000-0005-0000-0000-00002E040000}"/>
    <cellStyle name="Normal 7 2 2 2" xfId="360" xr:uid="{00000000-0005-0000-0000-00002F040000}"/>
    <cellStyle name="Normal 7 2 3" xfId="359" xr:uid="{00000000-0005-0000-0000-000030040000}"/>
    <cellStyle name="Normal 7 3" xfId="265" xr:uid="{00000000-0005-0000-0000-000031040000}"/>
    <cellStyle name="Normal 7 3 2" xfId="361" xr:uid="{00000000-0005-0000-0000-000032040000}"/>
    <cellStyle name="Normal 7 4" xfId="358" xr:uid="{00000000-0005-0000-0000-000033040000}"/>
    <cellStyle name="Normal 8" xfId="266" xr:uid="{00000000-0005-0000-0000-000034040000}"/>
    <cellStyle name="Normal 8 2" xfId="267" xr:uid="{00000000-0005-0000-0000-000035040000}"/>
    <cellStyle name="Normal 8 3" xfId="268" xr:uid="{00000000-0005-0000-0000-000036040000}"/>
    <cellStyle name="Normal 8 3 2" xfId="269" xr:uid="{00000000-0005-0000-0000-000037040000}"/>
    <cellStyle name="Normal 8 3 2 2" xfId="364" xr:uid="{00000000-0005-0000-0000-000038040000}"/>
    <cellStyle name="Normal 8 3 3" xfId="363" xr:uid="{00000000-0005-0000-0000-000039040000}"/>
    <cellStyle name="Normal 8 4" xfId="270" xr:uid="{00000000-0005-0000-0000-00003A040000}"/>
    <cellStyle name="Normal 8 4 2" xfId="365" xr:uid="{00000000-0005-0000-0000-00003B040000}"/>
    <cellStyle name="Normal 8 5" xfId="362" xr:uid="{00000000-0005-0000-0000-00003C040000}"/>
    <cellStyle name="Normal 9" xfId="271" xr:uid="{00000000-0005-0000-0000-00003D040000}"/>
    <cellStyle name="Note 10" xfId="272" xr:uid="{00000000-0005-0000-0000-00003E040000}"/>
    <cellStyle name="Note 10 2" xfId="273" xr:uid="{00000000-0005-0000-0000-00003F040000}"/>
    <cellStyle name="Note 11" xfId="274" xr:uid="{00000000-0005-0000-0000-000040040000}"/>
    <cellStyle name="Note 11 2" xfId="275" xr:uid="{00000000-0005-0000-0000-000041040000}"/>
    <cellStyle name="Note 12" xfId="276" xr:uid="{00000000-0005-0000-0000-000042040000}"/>
    <cellStyle name="Note 12 2" xfId="277" xr:uid="{00000000-0005-0000-0000-000043040000}"/>
    <cellStyle name="Note 13" xfId="278" xr:uid="{00000000-0005-0000-0000-000044040000}"/>
    <cellStyle name="Note 13 2" xfId="279" xr:uid="{00000000-0005-0000-0000-000045040000}"/>
    <cellStyle name="Note 14" xfId="280" xr:uid="{00000000-0005-0000-0000-000046040000}"/>
    <cellStyle name="Note 14 2" xfId="281" xr:uid="{00000000-0005-0000-0000-000047040000}"/>
    <cellStyle name="Note 15" xfId="282" xr:uid="{00000000-0005-0000-0000-000048040000}"/>
    <cellStyle name="Note 16" xfId="283" xr:uid="{00000000-0005-0000-0000-000049040000}"/>
    <cellStyle name="Note 17" xfId="284" xr:uid="{00000000-0005-0000-0000-00004A040000}"/>
    <cellStyle name="Note 18" xfId="285" xr:uid="{00000000-0005-0000-0000-00004B040000}"/>
    <cellStyle name="Note 2" xfId="286" xr:uid="{00000000-0005-0000-0000-00004C040000}"/>
    <cellStyle name="Note 2 2" xfId="287" xr:uid="{00000000-0005-0000-0000-00004D040000}"/>
    <cellStyle name="Note 2 3" xfId="288" xr:uid="{00000000-0005-0000-0000-00004E040000}"/>
    <cellStyle name="Note 3" xfId="289" xr:uid="{00000000-0005-0000-0000-00004F040000}"/>
    <cellStyle name="Note 3 2" xfId="290" xr:uid="{00000000-0005-0000-0000-000050040000}"/>
    <cellStyle name="Note 4" xfId="291" xr:uid="{00000000-0005-0000-0000-000051040000}"/>
    <cellStyle name="Note 4 2" xfId="292" xr:uid="{00000000-0005-0000-0000-000052040000}"/>
    <cellStyle name="Note 5" xfId="293" xr:uid="{00000000-0005-0000-0000-000053040000}"/>
    <cellStyle name="Note 5 2" xfId="294" xr:uid="{00000000-0005-0000-0000-000054040000}"/>
    <cellStyle name="Note 6" xfId="295" xr:uid="{00000000-0005-0000-0000-000055040000}"/>
    <cellStyle name="Note 6 2" xfId="296" xr:uid="{00000000-0005-0000-0000-000056040000}"/>
    <cellStyle name="Note 7" xfId="297" xr:uid="{00000000-0005-0000-0000-000057040000}"/>
    <cellStyle name="Note 7 2" xfId="298" xr:uid="{00000000-0005-0000-0000-000058040000}"/>
    <cellStyle name="Note 8" xfId="299" xr:uid="{00000000-0005-0000-0000-000059040000}"/>
    <cellStyle name="Note 8 2" xfId="300" xr:uid="{00000000-0005-0000-0000-00005A040000}"/>
    <cellStyle name="Note 9" xfId="301" xr:uid="{00000000-0005-0000-0000-00005B040000}"/>
    <cellStyle name="Note 9 2" xfId="302" xr:uid="{00000000-0005-0000-0000-00005C040000}"/>
    <cellStyle name="Output 2" xfId="303" xr:uid="{00000000-0005-0000-0000-00005D040000}"/>
    <cellStyle name="Output 3" xfId="304" xr:uid="{00000000-0005-0000-0000-00005E040000}"/>
    <cellStyle name="Output 4" xfId="305" xr:uid="{00000000-0005-0000-0000-00005F040000}"/>
    <cellStyle name="Output 5" xfId="306" xr:uid="{00000000-0005-0000-0000-000060040000}"/>
    <cellStyle name="Output 6" xfId="307" xr:uid="{00000000-0005-0000-0000-000061040000}"/>
    <cellStyle name="Percent" xfId="1" builtinId="5"/>
    <cellStyle name="Percent 2" xfId="8" xr:uid="{00000000-0005-0000-0000-000063040000}"/>
    <cellStyle name="Percent 2 2" xfId="19" xr:uid="{00000000-0005-0000-0000-000064040000}"/>
    <cellStyle name="Percent 2 2 2" xfId="308" xr:uid="{00000000-0005-0000-0000-000065040000}"/>
    <cellStyle name="Percent 2 2 3" xfId="476" xr:uid="{00000000-0005-0000-0000-000066040000}"/>
    <cellStyle name="Percent 2 3" xfId="24" xr:uid="{00000000-0005-0000-0000-000067040000}"/>
    <cellStyle name="Percent 2 3 10" xfId="1290" xr:uid="{D3E768F4-CCD3-4B54-8D84-CEB6F2701BED}"/>
    <cellStyle name="Percent 2 3 2" xfId="381" xr:uid="{00000000-0005-0000-0000-000068040000}"/>
    <cellStyle name="Percent 2 3 2 2" xfId="422" xr:uid="{00000000-0005-0000-0000-000069040000}"/>
    <cellStyle name="Percent 2 3 2 2 2" xfId="538" xr:uid="{00000000-0005-0000-0000-00006A040000}"/>
    <cellStyle name="Percent 2 3 2 2 2 2" xfId="749" xr:uid="{00000000-0005-0000-0000-00006B040000}"/>
    <cellStyle name="Percent 2 3 2 2 2 2 2" xfId="1188" xr:uid="{00000000-0005-0000-0000-00006C040000}"/>
    <cellStyle name="Percent 2 3 2 2 2 2 2 2" xfId="2099" xr:uid="{9B5A5219-FC88-47CE-A676-737ECEB04EE2}"/>
    <cellStyle name="Percent 2 3 2 2 2 2 3" xfId="1677" xr:uid="{37CDB197-EA1A-4BCD-97F3-81C0BDA9B34B}"/>
    <cellStyle name="Percent 2 3 2 2 2 3" xfId="977" xr:uid="{00000000-0005-0000-0000-00006D040000}"/>
    <cellStyle name="Percent 2 3 2 2 2 3 2" xfId="1888" xr:uid="{9EEED4EF-6D53-4377-AB07-D5E19D6FD1DF}"/>
    <cellStyle name="Percent 2 3 2 2 2 4" xfId="1466" xr:uid="{28BC25D4-C31E-4411-9F6A-689DCC8B598E}"/>
    <cellStyle name="Percent 2 3 2 2 3" xfId="637" xr:uid="{00000000-0005-0000-0000-00006E040000}"/>
    <cellStyle name="Percent 2 3 2 2 3 2" xfId="1076" xr:uid="{00000000-0005-0000-0000-00006F040000}"/>
    <cellStyle name="Percent 2 3 2 2 3 2 2" xfId="1987" xr:uid="{D5FBC3E7-59E1-46EF-AEC8-AFAC635520BB}"/>
    <cellStyle name="Percent 2 3 2 2 3 3" xfId="1565" xr:uid="{FA542A33-5378-4F9F-B817-24D85599B7F2}"/>
    <cellStyle name="Percent 2 3 2 2 4" xfId="864" xr:uid="{00000000-0005-0000-0000-000070040000}"/>
    <cellStyle name="Percent 2 3 2 2 4 2" xfId="1776" xr:uid="{74D5CDB8-DB61-4729-881F-EE70C2D66BB1}"/>
    <cellStyle name="Percent 2 3 2 2 5" xfId="1354" xr:uid="{0714A05C-A5DE-4801-8B5F-0D6C40137D21}"/>
    <cellStyle name="Percent 2 3 2 3" xfId="498" xr:uid="{00000000-0005-0000-0000-000071040000}"/>
    <cellStyle name="Percent 2 3 2 3 2" xfId="709" xr:uid="{00000000-0005-0000-0000-000072040000}"/>
    <cellStyle name="Percent 2 3 2 3 2 2" xfId="1148" xr:uid="{00000000-0005-0000-0000-000073040000}"/>
    <cellStyle name="Percent 2 3 2 3 2 2 2" xfId="2059" xr:uid="{8422C9CD-C165-449E-825C-92ADD0C7CA63}"/>
    <cellStyle name="Percent 2 3 2 3 2 3" xfId="1637" xr:uid="{8DFFD4A1-EAC9-44A6-81B5-D29824016337}"/>
    <cellStyle name="Percent 2 3 2 3 3" xfId="937" xr:uid="{00000000-0005-0000-0000-000074040000}"/>
    <cellStyle name="Percent 2 3 2 3 3 2" xfId="1848" xr:uid="{60696DAB-EF54-4226-8419-CF486A3BF179}"/>
    <cellStyle name="Percent 2 3 2 3 4" xfId="1426" xr:uid="{5D6813BA-473B-4CB3-A45C-E9D21DA78F76}"/>
    <cellStyle name="Percent 2 3 2 4" xfId="597" xr:uid="{00000000-0005-0000-0000-000075040000}"/>
    <cellStyle name="Percent 2 3 2 4 2" xfId="1036" xr:uid="{00000000-0005-0000-0000-000076040000}"/>
    <cellStyle name="Percent 2 3 2 4 2 2" xfId="1947" xr:uid="{66E1C379-7410-4CD5-8AED-0A57E0B0F8CF}"/>
    <cellStyle name="Percent 2 3 2 4 3" xfId="1525" xr:uid="{FD6AC3B1-EB22-49D8-AFED-20DE8CE1B460}"/>
    <cellStyle name="Percent 2 3 2 5" xfId="823" xr:uid="{00000000-0005-0000-0000-000077040000}"/>
    <cellStyle name="Percent 2 3 2 5 2" xfId="1736" xr:uid="{0375FBA3-3BBB-473D-B39F-190329332E5D}"/>
    <cellStyle name="Percent 2 3 2 6" xfId="1258" xr:uid="{00000000-0005-0000-0000-000078040000}"/>
    <cellStyle name="Percent 2 3 2 6 2" xfId="2159" xr:uid="{1DD4A622-0277-443C-855C-D0E6F0E4D262}"/>
    <cellStyle name="Percent 2 3 2 7" xfId="1313" xr:uid="{D890C72C-DBCE-401C-B945-05E65139E7FC}"/>
    <cellStyle name="Percent 2 3 3" xfId="405" xr:uid="{00000000-0005-0000-0000-000079040000}"/>
    <cellStyle name="Percent 2 3 3 2" xfId="521" xr:uid="{00000000-0005-0000-0000-00007A040000}"/>
    <cellStyle name="Percent 2 3 3 2 2" xfId="732" xr:uid="{00000000-0005-0000-0000-00007B040000}"/>
    <cellStyle name="Percent 2 3 3 2 2 2" xfId="1171" xr:uid="{00000000-0005-0000-0000-00007C040000}"/>
    <cellStyle name="Percent 2 3 3 2 2 2 2" xfId="2082" xr:uid="{038AB78C-419F-489A-91B5-19F217416B7F}"/>
    <cellStyle name="Percent 2 3 3 2 2 3" xfId="1660" xr:uid="{2C7D4B7F-A68F-47D7-9A8D-51275DA7E54A}"/>
    <cellStyle name="Percent 2 3 3 2 3" xfId="960" xr:uid="{00000000-0005-0000-0000-00007D040000}"/>
    <cellStyle name="Percent 2 3 3 2 3 2" xfId="1871" xr:uid="{B96B2036-5C0C-4B42-8006-4CCE78A38FBB}"/>
    <cellStyle name="Percent 2 3 3 2 4" xfId="1449" xr:uid="{4D8785ED-E751-4411-A088-6F24ECF8FFB3}"/>
    <cellStyle name="Percent 2 3 3 3" xfId="620" xr:uid="{00000000-0005-0000-0000-00007E040000}"/>
    <cellStyle name="Percent 2 3 3 3 2" xfId="1059" xr:uid="{00000000-0005-0000-0000-00007F040000}"/>
    <cellStyle name="Percent 2 3 3 3 2 2" xfId="1970" xr:uid="{5BCD98C7-46CE-48EA-99D0-D063F7408DF9}"/>
    <cellStyle name="Percent 2 3 3 3 3" xfId="1548" xr:uid="{8A5B372F-6916-40EB-90E3-D7987B93DBBA}"/>
    <cellStyle name="Percent 2 3 3 4" xfId="847" xr:uid="{00000000-0005-0000-0000-000080040000}"/>
    <cellStyle name="Percent 2 3 3 4 2" xfId="1759" xr:uid="{5A2EC519-6561-4669-B557-94524DD590EC}"/>
    <cellStyle name="Percent 2 3 3 5" xfId="1337" xr:uid="{053E38D1-BEC3-49A8-BDEC-56FD599E7ACF}"/>
    <cellStyle name="Percent 2 3 4" xfId="443" xr:uid="{00000000-0005-0000-0000-000081040000}"/>
    <cellStyle name="Percent 2 3 4 2" xfId="559" xr:uid="{00000000-0005-0000-0000-000082040000}"/>
    <cellStyle name="Percent 2 3 4 2 2" xfId="770" xr:uid="{00000000-0005-0000-0000-000083040000}"/>
    <cellStyle name="Percent 2 3 4 2 2 2" xfId="1209" xr:uid="{00000000-0005-0000-0000-000084040000}"/>
    <cellStyle name="Percent 2 3 4 2 2 2 2" xfId="2120" xr:uid="{F6932025-0E6D-4BC5-96F2-3D8EB7C4CE16}"/>
    <cellStyle name="Percent 2 3 4 2 2 3" xfId="1698" xr:uid="{A52E87B3-2E12-4402-AB80-AD13BDFF2BEF}"/>
    <cellStyle name="Percent 2 3 4 2 3" xfId="998" xr:uid="{00000000-0005-0000-0000-000085040000}"/>
    <cellStyle name="Percent 2 3 4 2 3 2" xfId="1909" xr:uid="{88CF678A-44EF-49BF-949F-0250E501BAA8}"/>
    <cellStyle name="Percent 2 3 4 2 4" xfId="1487" xr:uid="{E72BF2E4-F973-45D5-9A57-7927E4E4C5EB}"/>
    <cellStyle name="Percent 2 3 4 3" xfId="658" xr:uid="{00000000-0005-0000-0000-000086040000}"/>
    <cellStyle name="Percent 2 3 4 3 2" xfId="1097" xr:uid="{00000000-0005-0000-0000-000087040000}"/>
    <cellStyle name="Percent 2 3 4 3 2 2" xfId="2008" xr:uid="{06305EF7-DF22-46FD-8B80-E5D708566D5F}"/>
    <cellStyle name="Percent 2 3 4 3 3" xfId="1586" xr:uid="{1CC33E9E-8047-41AA-A334-88BF26222959}"/>
    <cellStyle name="Percent 2 3 4 4" xfId="885" xr:uid="{00000000-0005-0000-0000-000088040000}"/>
    <cellStyle name="Percent 2 3 4 4 2" xfId="1797" xr:uid="{8A611157-CFBA-4B7C-A634-EBAD08A01C69}"/>
    <cellStyle name="Percent 2 3 4 5" xfId="1375" xr:uid="{C08E90A3-6E0C-4081-A3CA-CC2608B203D4}"/>
    <cellStyle name="Percent 2 3 5" xfId="453" xr:uid="{00000000-0005-0000-0000-000089040000}"/>
    <cellStyle name="Percent 2 3 5 2" xfId="569" xr:uid="{00000000-0005-0000-0000-00008A040000}"/>
    <cellStyle name="Percent 2 3 5 2 2" xfId="780" xr:uid="{00000000-0005-0000-0000-00008B040000}"/>
    <cellStyle name="Percent 2 3 5 2 2 2" xfId="1219" xr:uid="{00000000-0005-0000-0000-00008C040000}"/>
    <cellStyle name="Percent 2 3 5 2 2 2 2" xfId="2130" xr:uid="{01723AFA-2CF0-4B0C-B578-EF82ABB2E9B7}"/>
    <cellStyle name="Percent 2 3 5 2 2 3" xfId="1708" xr:uid="{4A4A1D50-92A0-40DA-97D9-112E8F08209C}"/>
    <cellStyle name="Percent 2 3 5 2 3" xfId="1008" xr:uid="{00000000-0005-0000-0000-00008D040000}"/>
    <cellStyle name="Percent 2 3 5 2 3 2" xfId="1919" xr:uid="{9938AB07-E312-4B90-BB3B-4734B9D930F0}"/>
    <cellStyle name="Percent 2 3 5 2 4" xfId="1497" xr:uid="{854F9154-9E5A-4713-A3D3-422CA10949F8}"/>
    <cellStyle name="Percent 2 3 5 3" xfId="668" xr:uid="{00000000-0005-0000-0000-00008E040000}"/>
    <cellStyle name="Percent 2 3 5 3 2" xfId="1107" xr:uid="{00000000-0005-0000-0000-00008F040000}"/>
    <cellStyle name="Percent 2 3 5 3 2 2" xfId="2018" xr:uid="{B756C2EF-2A13-43B9-9071-5C7CC30C4AB9}"/>
    <cellStyle name="Percent 2 3 5 3 3" xfId="1596" xr:uid="{56C18D79-BFCC-4951-8E84-CCFF4E8AC4D5}"/>
    <cellStyle name="Percent 2 3 5 4" xfId="895" xr:uid="{00000000-0005-0000-0000-000090040000}"/>
    <cellStyle name="Percent 2 3 5 4 2" xfId="1807" xr:uid="{B4736835-D890-423E-9293-EBF130CF0B12}"/>
    <cellStyle name="Percent 2 3 5 5" xfId="1385" xr:uid="{920431D1-83AA-4F66-B916-9F7B137B659B}"/>
    <cellStyle name="Percent 2 3 6" xfId="481" xr:uid="{00000000-0005-0000-0000-000091040000}"/>
    <cellStyle name="Percent 2 3 6 2" xfId="692" xr:uid="{00000000-0005-0000-0000-000092040000}"/>
    <cellStyle name="Percent 2 3 6 2 2" xfId="1131" xr:uid="{00000000-0005-0000-0000-000093040000}"/>
    <cellStyle name="Percent 2 3 6 2 2 2" xfId="2042" xr:uid="{418D030B-B79E-4CB2-9C3B-D781EE167FFC}"/>
    <cellStyle name="Percent 2 3 6 2 3" xfId="1620" xr:uid="{8F811C1C-1C70-43D8-9649-AC7022567E7D}"/>
    <cellStyle name="Percent 2 3 6 3" xfId="920" xr:uid="{00000000-0005-0000-0000-000094040000}"/>
    <cellStyle name="Percent 2 3 6 3 2" xfId="1831" xr:uid="{14850143-739B-47F1-9087-B9EF5D2C7C92}"/>
    <cellStyle name="Percent 2 3 6 4" xfId="1409" xr:uid="{09226789-C84E-43D2-8AC8-523FD8909E2C}"/>
    <cellStyle name="Percent 2 3 7" xfId="580" xr:uid="{00000000-0005-0000-0000-000095040000}"/>
    <cellStyle name="Percent 2 3 7 2" xfId="1019" xr:uid="{00000000-0005-0000-0000-000096040000}"/>
    <cellStyle name="Percent 2 3 7 2 2" xfId="1930" xr:uid="{4A523F94-518F-4B84-95C1-FDDEBBAC2772}"/>
    <cellStyle name="Percent 2 3 7 3" xfId="1508" xr:uid="{DC7A40FB-BB23-445D-9C78-3CEB33A08855}"/>
    <cellStyle name="Percent 2 3 8" xfId="795" xr:uid="{00000000-0005-0000-0000-000097040000}"/>
    <cellStyle name="Percent 2 3 8 2" xfId="1719" xr:uid="{D67FBDAC-0682-4E34-BEDC-BEC7722960BC}"/>
    <cellStyle name="Percent 2 3 9" xfId="1236" xr:uid="{00000000-0005-0000-0000-000098040000}"/>
    <cellStyle name="Percent 2 3 9 2" xfId="2142" xr:uid="{75D02E5D-F9E1-4CE1-BD87-385B669ED55F}"/>
    <cellStyle name="Percent 2 4" xfId="459" xr:uid="{00000000-0005-0000-0000-000099040000}"/>
    <cellStyle name="Percent 2 4 2" xfId="674" xr:uid="{00000000-0005-0000-0000-00009A040000}"/>
    <cellStyle name="Percent 2 4 2 2" xfId="1113" xr:uid="{00000000-0005-0000-0000-00009B040000}"/>
    <cellStyle name="Percent 2 4 2 2 2" xfId="2024" xr:uid="{7DE8F105-D3FE-4086-B193-BE1041BBFE00}"/>
    <cellStyle name="Percent 2 4 2 3" xfId="1602" xr:uid="{22FA9400-E4DB-4C91-8EC8-E0EEE19C9F30}"/>
    <cellStyle name="Percent 2 4 3" xfId="901" xr:uid="{00000000-0005-0000-0000-00009C040000}"/>
    <cellStyle name="Percent 2 4 3 2" xfId="1813" xr:uid="{C66E8A41-969F-42CB-8D64-A4A988A262FB}"/>
    <cellStyle name="Percent 2 4 4" xfId="1391" xr:uid="{2D91183C-7345-46D9-AC3D-DDBFB7D3D3F1}"/>
    <cellStyle name="Percent 2 5" xfId="469" xr:uid="{00000000-0005-0000-0000-00009D040000}"/>
    <cellStyle name="Percent 20" xfId="309" xr:uid="{00000000-0005-0000-0000-00009E040000}"/>
    <cellStyle name="Percent 21" xfId="310" xr:uid="{00000000-0005-0000-0000-00009F040000}"/>
    <cellStyle name="Percent 22" xfId="311" xr:uid="{00000000-0005-0000-0000-0000A0040000}"/>
    <cellStyle name="Percent 23" xfId="312" xr:uid="{00000000-0005-0000-0000-0000A1040000}"/>
    <cellStyle name="Percent 24" xfId="313" xr:uid="{00000000-0005-0000-0000-0000A2040000}"/>
    <cellStyle name="Percent 25" xfId="314" xr:uid="{00000000-0005-0000-0000-0000A3040000}"/>
    <cellStyle name="Percent 3" xfId="315" xr:uid="{00000000-0005-0000-0000-0000A4040000}"/>
    <cellStyle name="Percent 3 2" xfId="316" xr:uid="{00000000-0005-0000-0000-0000A5040000}"/>
    <cellStyle name="Percent 3 2 2" xfId="367" xr:uid="{00000000-0005-0000-0000-0000A6040000}"/>
    <cellStyle name="Percent 3 3" xfId="366" xr:uid="{00000000-0005-0000-0000-0000A7040000}"/>
    <cellStyle name="Percent 4" xfId="317" xr:uid="{00000000-0005-0000-0000-0000A8040000}"/>
    <cellStyle name="Percent 4 2" xfId="318" xr:uid="{00000000-0005-0000-0000-0000A9040000}"/>
    <cellStyle name="Percent 4 2 2" xfId="369" xr:uid="{00000000-0005-0000-0000-0000AA040000}"/>
    <cellStyle name="Percent 4 3" xfId="368" xr:uid="{00000000-0005-0000-0000-0000AB040000}"/>
    <cellStyle name="Percent 5" xfId="319" xr:uid="{00000000-0005-0000-0000-0000AC040000}"/>
    <cellStyle name="Percent 6" xfId="320" xr:uid="{00000000-0005-0000-0000-0000AD040000}"/>
    <cellStyle name="Percent 7" xfId="321" xr:uid="{00000000-0005-0000-0000-0000AE040000}"/>
    <cellStyle name="Percent 8" xfId="22" xr:uid="{00000000-0005-0000-0000-0000AF040000}"/>
    <cellStyle name="Percent 8 10" xfId="793" xr:uid="{00000000-0005-0000-0000-0000B0040000}"/>
    <cellStyle name="Percent 8 10 2" xfId="1717" xr:uid="{950CA880-B901-4F6E-AC4A-D1DDC506F6B2}"/>
    <cellStyle name="Percent 8 11" xfId="1234" xr:uid="{00000000-0005-0000-0000-0000B1040000}"/>
    <cellStyle name="Percent 8 11 2" xfId="2140" xr:uid="{3FF9C341-DC65-41B6-923D-68A0196B2605}"/>
    <cellStyle name="Percent 8 12" xfId="1288" xr:uid="{7755BB8D-4BD1-4D85-8C3A-16FE85819EC3}"/>
    <cellStyle name="Percent 8 2" xfId="342" xr:uid="{00000000-0005-0000-0000-0000B2040000}"/>
    <cellStyle name="Percent 8 3" xfId="379" xr:uid="{00000000-0005-0000-0000-0000B3040000}"/>
    <cellStyle name="Percent 8 3 2" xfId="420" xr:uid="{00000000-0005-0000-0000-0000B4040000}"/>
    <cellStyle name="Percent 8 3 2 2" xfId="536" xr:uid="{00000000-0005-0000-0000-0000B5040000}"/>
    <cellStyle name="Percent 8 3 2 2 2" xfId="747" xr:uid="{00000000-0005-0000-0000-0000B6040000}"/>
    <cellStyle name="Percent 8 3 2 2 2 2" xfId="1186" xr:uid="{00000000-0005-0000-0000-0000B7040000}"/>
    <cellStyle name="Percent 8 3 2 2 2 2 2" xfId="2097" xr:uid="{17B80779-8E40-4922-A6E9-43DA14F0C220}"/>
    <cellStyle name="Percent 8 3 2 2 2 3" xfId="1675" xr:uid="{ABD3D3CA-1CC9-42C5-B823-F4D83FB0CD3C}"/>
    <cellStyle name="Percent 8 3 2 2 3" xfId="975" xr:uid="{00000000-0005-0000-0000-0000B8040000}"/>
    <cellStyle name="Percent 8 3 2 2 3 2" xfId="1886" xr:uid="{45E9AAF4-7116-413F-889F-DEAD7C0049D6}"/>
    <cellStyle name="Percent 8 3 2 2 4" xfId="1464" xr:uid="{1A8BE78E-60B8-46EE-8562-8635F5240DF3}"/>
    <cellStyle name="Percent 8 3 2 3" xfId="635" xr:uid="{00000000-0005-0000-0000-0000B9040000}"/>
    <cellStyle name="Percent 8 3 2 3 2" xfId="1074" xr:uid="{00000000-0005-0000-0000-0000BA040000}"/>
    <cellStyle name="Percent 8 3 2 3 2 2" xfId="1985" xr:uid="{2521B21C-6744-4E9B-95A6-D5357A7F3CAA}"/>
    <cellStyle name="Percent 8 3 2 3 3" xfId="1563" xr:uid="{26B999E6-E10D-4E15-9E48-0FE9AA2F7304}"/>
    <cellStyle name="Percent 8 3 2 4" xfId="862" xr:uid="{00000000-0005-0000-0000-0000BB040000}"/>
    <cellStyle name="Percent 8 3 2 4 2" xfId="1774" xr:uid="{7183E2AE-1597-4782-B489-011AD652DE3D}"/>
    <cellStyle name="Percent 8 3 2 5" xfId="1352" xr:uid="{88998367-F9D4-4A09-96B1-8F2F06EEEA6C}"/>
    <cellStyle name="Percent 8 3 3" xfId="496" xr:uid="{00000000-0005-0000-0000-0000BC040000}"/>
    <cellStyle name="Percent 8 3 3 2" xfId="707" xr:uid="{00000000-0005-0000-0000-0000BD040000}"/>
    <cellStyle name="Percent 8 3 3 2 2" xfId="1146" xr:uid="{00000000-0005-0000-0000-0000BE040000}"/>
    <cellStyle name="Percent 8 3 3 2 2 2" xfId="2057" xr:uid="{040AAC08-2CC9-47D5-A932-4E461B83B3F9}"/>
    <cellStyle name="Percent 8 3 3 2 3" xfId="1635" xr:uid="{272C198B-EB5C-4DA8-92BB-07892A324A5C}"/>
    <cellStyle name="Percent 8 3 3 3" xfId="935" xr:uid="{00000000-0005-0000-0000-0000BF040000}"/>
    <cellStyle name="Percent 8 3 3 3 2" xfId="1846" xr:uid="{3179809A-7F0D-44AC-B0AF-7F83F398B7D1}"/>
    <cellStyle name="Percent 8 3 3 4" xfId="1424" xr:uid="{AEF6B41D-91B3-4324-8FD8-6EA8AA9CD140}"/>
    <cellStyle name="Percent 8 3 4" xfId="595" xr:uid="{00000000-0005-0000-0000-0000C0040000}"/>
    <cellStyle name="Percent 8 3 4 2" xfId="1034" xr:uid="{00000000-0005-0000-0000-0000C1040000}"/>
    <cellStyle name="Percent 8 3 4 2 2" xfId="1945" xr:uid="{B4014F47-D88B-4873-968E-0B4F215F6F4F}"/>
    <cellStyle name="Percent 8 3 4 3" xfId="1523" xr:uid="{D9D3049B-B3CA-46DF-A817-654FE3415ACB}"/>
    <cellStyle name="Percent 8 3 5" xfId="821" xr:uid="{00000000-0005-0000-0000-0000C2040000}"/>
    <cellStyle name="Percent 8 3 5 2" xfId="1734" xr:uid="{3E5238BE-D0B4-4DE0-B9B2-5117F00C711E}"/>
    <cellStyle name="Percent 8 3 6" xfId="1256" xr:uid="{00000000-0005-0000-0000-0000C3040000}"/>
    <cellStyle name="Percent 8 3 6 2" xfId="2157" xr:uid="{E6A01163-C8E8-4DDD-8DA9-50AD2C82C977}"/>
    <cellStyle name="Percent 8 3 7" xfId="1311" xr:uid="{E72E94C6-FF34-4663-8B43-96F6A23CF1A3}"/>
    <cellStyle name="Percent 8 4" xfId="403" xr:uid="{00000000-0005-0000-0000-0000C4040000}"/>
    <cellStyle name="Percent 8 4 2" xfId="519" xr:uid="{00000000-0005-0000-0000-0000C5040000}"/>
    <cellStyle name="Percent 8 4 2 2" xfId="730" xr:uid="{00000000-0005-0000-0000-0000C6040000}"/>
    <cellStyle name="Percent 8 4 2 2 2" xfId="1169" xr:uid="{00000000-0005-0000-0000-0000C7040000}"/>
    <cellStyle name="Percent 8 4 2 2 2 2" xfId="2080" xr:uid="{C6EE40BB-EC94-4072-8E6F-F8B4529B447B}"/>
    <cellStyle name="Percent 8 4 2 2 3" xfId="1658" xr:uid="{E82BF4F3-D675-4C53-B379-82E3A5602D06}"/>
    <cellStyle name="Percent 8 4 2 3" xfId="958" xr:uid="{00000000-0005-0000-0000-0000C8040000}"/>
    <cellStyle name="Percent 8 4 2 3 2" xfId="1869" xr:uid="{EDB9E563-390A-4609-A867-FE61619EA75A}"/>
    <cellStyle name="Percent 8 4 2 4" xfId="1447" xr:uid="{1B78B4F4-DCAC-40B5-A8AE-711767D94E10}"/>
    <cellStyle name="Percent 8 4 3" xfId="618" xr:uid="{00000000-0005-0000-0000-0000C9040000}"/>
    <cellStyle name="Percent 8 4 3 2" xfId="1057" xr:uid="{00000000-0005-0000-0000-0000CA040000}"/>
    <cellStyle name="Percent 8 4 3 2 2" xfId="1968" xr:uid="{709E4718-5EB7-4A56-8808-434AFCC3F09A}"/>
    <cellStyle name="Percent 8 4 3 3" xfId="1546" xr:uid="{983A755D-76C5-4FC7-94BF-D444C17B6C77}"/>
    <cellStyle name="Percent 8 4 4" xfId="845" xr:uid="{00000000-0005-0000-0000-0000CB040000}"/>
    <cellStyle name="Percent 8 4 4 2" xfId="1757" xr:uid="{7A7068B1-92E6-4A11-AC14-79C0CF073A0C}"/>
    <cellStyle name="Percent 8 4 5" xfId="1335" xr:uid="{C379026A-DDB8-4021-AB9C-F95BFB05FDF2}"/>
    <cellStyle name="Percent 8 5" xfId="441" xr:uid="{00000000-0005-0000-0000-0000CC040000}"/>
    <cellStyle name="Percent 8 5 2" xfId="557" xr:uid="{00000000-0005-0000-0000-0000CD040000}"/>
    <cellStyle name="Percent 8 5 2 2" xfId="768" xr:uid="{00000000-0005-0000-0000-0000CE040000}"/>
    <cellStyle name="Percent 8 5 2 2 2" xfId="1207" xr:uid="{00000000-0005-0000-0000-0000CF040000}"/>
    <cellStyle name="Percent 8 5 2 2 2 2" xfId="2118" xr:uid="{AA8B6138-4B82-4BCD-9138-45CB0D480E05}"/>
    <cellStyle name="Percent 8 5 2 2 3" xfId="1696" xr:uid="{5D143B58-659F-45E8-BA80-B12B854A6B2F}"/>
    <cellStyle name="Percent 8 5 2 3" xfId="996" xr:uid="{00000000-0005-0000-0000-0000D0040000}"/>
    <cellStyle name="Percent 8 5 2 3 2" xfId="1907" xr:uid="{EF68B33C-F4E1-46CB-A5DD-F0478331A7E6}"/>
    <cellStyle name="Percent 8 5 2 4" xfId="1485" xr:uid="{6322EAD7-B907-4765-BCAE-44A7623585C9}"/>
    <cellStyle name="Percent 8 5 3" xfId="656" xr:uid="{00000000-0005-0000-0000-0000D1040000}"/>
    <cellStyle name="Percent 8 5 3 2" xfId="1095" xr:uid="{00000000-0005-0000-0000-0000D2040000}"/>
    <cellStyle name="Percent 8 5 3 2 2" xfId="2006" xr:uid="{442A9F8E-4BFF-412F-B1A4-1A172FF598BD}"/>
    <cellStyle name="Percent 8 5 3 3" xfId="1584" xr:uid="{7C2FEE68-66C6-4449-8AC3-3D9387F19D69}"/>
    <cellStyle name="Percent 8 5 4" xfId="883" xr:uid="{00000000-0005-0000-0000-0000D3040000}"/>
    <cellStyle name="Percent 8 5 4 2" xfId="1795" xr:uid="{4D34541F-991A-4201-80E3-F65A363D573C}"/>
    <cellStyle name="Percent 8 5 5" xfId="1373" xr:uid="{572D3DEF-1B9C-43F0-AF12-233FB01391AD}"/>
    <cellStyle name="Percent 8 6" xfId="451" xr:uid="{00000000-0005-0000-0000-0000D4040000}"/>
    <cellStyle name="Percent 8 6 2" xfId="567" xr:uid="{00000000-0005-0000-0000-0000D5040000}"/>
    <cellStyle name="Percent 8 6 2 2" xfId="778" xr:uid="{00000000-0005-0000-0000-0000D6040000}"/>
    <cellStyle name="Percent 8 6 2 2 2" xfId="1217" xr:uid="{00000000-0005-0000-0000-0000D7040000}"/>
    <cellStyle name="Percent 8 6 2 2 2 2" xfId="2128" xr:uid="{3BFFEC96-A97D-4A17-A293-C51DBD953D11}"/>
    <cellStyle name="Percent 8 6 2 2 3" xfId="1706" xr:uid="{B59B0540-BBC0-4F8C-9A5E-6003074436F1}"/>
    <cellStyle name="Percent 8 6 2 3" xfId="1006" xr:uid="{00000000-0005-0000-0000-0000D8040000}"/>
    <cellStyle name="Percent 8 6 2 3 2" xfId="1917" xr:uid="{6D6F413A-74FB-41BA-A095-03B2E28CF8AC}"/>
    <cellStyle name="Percent 8 6 2 4" xfId="1495" xr:uid="{3A4C00DF-EE53-41FD-885B-021A8BC0F698}"/>
    <cellStyle name="Percent 8 6 3" xfId="666" xr:uid="{00000000-0005-0000-0000-0000D9040000}"/>
    <cellStyle name="Percent 8 6 3 2" xfId="1105" xr:uid="{00000000-0005-0000-0000-0000DA040000}"/>
    <cellStyle name="Percent 8 6 3 2 2" xfId="2016" xr:uid="{4DD7CA62-3C31-4E49-9F59-9EA5E59CED35}"/>
    <cellStyle name="Percent 8 6 3 3" xfId="1594" xr:uid="{9084617E-97CF-4A13-8FD3-AAFD51DF9739}"/>
    <cellStyle name="Percent 8 6 4" xfId="893" xr:uid="{00000000-0005-0000-0000-0000DB040000}"/>
    <cellStyle name="Percent 8 6 4 2" xfId="1805" xr:uid="{9322C77E-8E9F-4FC6-8BB0-9C96B7917022}"/>
    <cellStyle name="Percent 8 6 5" xfId="1383" xr:uid="{253353AD-197A-462A-89C4-8810FB1C011E}"/>
    <cellStyle name="Percent 8 7" xfId="457" xr:uid="{00000000-0005-0000-0000-0000DC040000}"/>
    <cellStyle name="Percent 8 7 2" xfId="672" xr:uid="{00000000-0005-0000-0000-0000DD040000}"/>
    <cellStyle name="Percent 8 7 2 2" xfId="1111" xr:uid="{00000000-0005-0000-0000-0000DE040000}"/>
    <cellStyle name="Percent 8 7 2 2 2" xfId="2022" xr:uid="{6FE6D485-DFD1-4375-95DD-473639E2FA68}"/>
    <cellStyle name="Percent 8 7 2 3" xfId="1600" xr:uid="{46A7967C-C9BA-4186-9707-5B3903402532}"/>
    <cellStyle name="Percent 8 7 3" xfId="899" xr:uid="{00000000-0005-0000-0000-0000DF040000}"/>
    <cellStyle name="Percent 8 7 3 2" xfId="1811" xr:uid="{7BE5CD6C-D847-4225-8ED8-D909DA5AC318}"/>
    <cellStyle name="Percent 8 7 4" xfId="1389" xr:uid="{9974773F-1CA1-487A-9288-09A75F544DE7}"/>
    <cellStyle name="Percent 8 8" xfId="479" xr:uid="{00000000-0005-0000-0000-0000E0040000}"/>
    <cellStyle name="Percent 8 8 2" xfId="690" xr:uid="{00000000-0005-0000-0000-0000E1040000}"/>
    <cellStyle name="Percent 8 8 2 2" xfId="1129" xr:uid="{00000000-0005-0000-0000-0000E2040000}"/>
    <cellStyle name="Percent 8 8 2 2 2" xfId="2040" xr:uid="{FF6B2127-2A37-4B72-9F61-4EF6D80DB8EC}"/>
    <cellStyle name="Percent 8 8 2 3" xfId="1618" xr:uid="{9418E190-CCDE-4C29-9D78-7EAE1C39096A}"/>
    <cellStyle name="Percent 8 8 3" xfId="918" xr:uid="{00000000-0005-0000-0000-0000E3040000}"/>
    <cellStyle name="Percent 8 8 3 2" xfId="1829" xr:uid="{CFEC62A0-9764-406C-A23D-6862CC8FDAF2}"/>
    <cellStyle name="Percent 8 8 4" xfId="1407" xr:uid="{4C3B86CD-47CA-43BD-AA54-E3794AC61595}"/>
    <cellStyle name="Percent 8 9" xfId="578" xr:uid="{00000000-0005-0000-0000-0000E4040000}"/>
    <cellStyle name="Percent 8 9 2" xfId="1017" xr:uid="{00000000-0005-0000-0000-0000E5040000}"/>
    <cellStyle name="Percent 8 9 2 2" xfId="1928" xr:uid="{77A7D5BD-BEDA-4A00-8E38-708F80AC3971}"/>
    <cellStyle name="Percent 8 9 3" xfId="1506" xr:uid="{8EC3CA60-EB43-49F2-8425-1AC82C009E82}"/>
    <cellStyle name="Percent 9" xfId="345" xr:uid="{00000000-0005-0000-0000-0000E6040000}"/>
    <cellStyle name="Percent 9 2" xfId="370" xr:uid="{00000000-0005-0000-0000-0000E7040000}"/>
    <cellStyle name="Procent 2" xfId="322" xr:uid="{00000000-0005-0000-0000-0000E8040000}"/>
    <cellStyle name="ReportData" xfId="323" xr:uid="{00000000-0005-0000-0000-0000E9040000}"/>
    <cellStyle name="Title 2" xfId="324" xr:uid="{00000000-0005-0000-0000-0000EA040000}"/>
    <cellStyle name="Title 3" xfId="325" xr:uid="{00000000-0005-0000-0000-0000EB040000}"/>
    <cellStyle name="Title 4" xfId="326" xr:uid="{00000000-0005-0000-0000-0000EC040000}"/>
    <cellStyle name="Title 5" xfId="327" xr:uid="{00000000-0005-0000-0000-0000ED040000}"/>
    <cellStyle name="Title 6" xfId="328" xr:uid="{00000000-0005-0000-0000-0000EE040000}"/>
    <cellStyle name="Total 2" xfId="329" xr:uid="{00000000-0005-0000-0000-0000EF040000}"/>
    <cellStyle name="Total 3" xfId="330" xr:uid="{00000000-0005-0000-0000-0000F0040000}"/>
    <cellStyle name="Total 4" xfId="331" xr:uid="{00000000-0005-0000-0000-0000F1040000}"/>
    <cellStyle name="Total 5" xfId="332" xr:uid="{00000000-0005-0000-0000-0000F2040000}"/>
    <cellStyle name="Total 6" xfId="333" xr:uid="{00000000-0005-0000-0000-0000F3040000}"/>
    <cellStyle name="Tusental (0)_SystemDel" xfId="334" xr:uid="{00000000-0005-0000-0000-0000F4040000}"/>
    <cellStyle name="Valuta (0)_SystemDel" xfId="335" xr:uid="{00000000-0005-0000-0000-0000F5040000}"/>
    <cellStyle name="Warning Text 2" xfId="336" xr:uid="{00000000-0005-0000-0000-0000F6040000}"/>
    <cellStyle name="Warning Text 3" xfId="337" xr:uid="{00000000-0005-0000-0000-0000F7040000}"/>
    <cellStyle name="Warning Text 4" xfId="338" xr:uid="{00000000-0005-0000-0000-0000F8040000}"/>
    <cellStyle name="Warning Text 5" xfId="339" xr:uid="{00000000-0005-0000-0000-0000F9040000}"/>
    <cellStyle name="Warning Text 6" xfId="340" xr:uid="{00000000-0005-0000-0000-0000FA040000}"/>
  </cellStyles>
  <dxfs count="110">
    <dxf>
      <font>
        <b val="0"/>
        <i val="0"/>
        <strike val="0"/>
        <condense val="0"/>
        <extend val="0"/>
        <outline val="0"/>
        <shadow val="0"/>
        <u val="none"/>
        <vertAlign val="baseline"/>
        <sz val="11"/>
        <color auto="1"/>
        <name val="Calibri"/>
        <family val="2"/>
        <scheme val="none"/>
      </font>
      <numFmt numFmtId="173" formatCode="#,##0.0"/>
      <fill>
        <patternFill patternType="solid">
          <fgColor indexed="64"/>
          <bgColor theme="0" tint="-4.9989318521683403E-2"/>
        </patternFill>
      </fill>
      <alignment horizontal="center" vertical="center" textRotation="0" wrapText="0" indent="0" justifyLastLine="0" shrinkToFit="0" readingOrder="2"/>
      <border diagonalUp="0" diagonalDown="0">
        <left style="thick">
          <color theme="0"/>
        </left>
        <right/>
        <top style="thick">
          <color theme="0"/>
        </top>
        <bottom/>
        <vertical/>
        <horizontal/>
      </border>
    </dxf>
    <dxf>
      <font>
        <b val="0"/>
        <i val="0"/>
        <strike val="0"/>
        <condense val="0"/>
        <extend val="0"/>
        <outline val="0"/>
        <shadow val="0"/>
        <u val="none"/>
        <vertAlign val="baseline"/>
        <sz val="11"/>
        <color auto="1"/>
        <name val="Calibri"/>
        <family val="2"/>
        <scheme val="none"/>
      </font>
      <numFmt numFmtId="173" formatCode="#,##0.0"/>
      <fill>
        <patternFill patternType="solid">
          <fgColor indexed="64"/>
          <bgColor theme="0" tint="-4.9989318521683403E-2"/>
        </patternFill>
      </fill>
      <alignment horizontal="center" vertical="center" textRotation="0" wrapText="0"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1"/>
        <color auto="1"/>
        <name val="Calibri"/>
        <family val="2"/>
        <scheme val="none"/>
      </font>
      <numFmt numFmtId="173" formatCode="#,##0.0"/>
      <fill>
        <patternFill patternType="solid">
          <fgColor indexed="64"/>
          <bgColor theme="0" tint="-4.9989318521683403E-2"/>
        </patternFill>
      </fill>
      <alignment horizontal="center" vertical="center" textRotation="0" wrapText="0"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1"/>
        <color auto="1"/>
        <name val="Calibri"/>
        <family val="2"/>
        <scheme val="none"/>
      </font>
      <numFmt numFmtId="173" formatCode="#,##0.0"/>
      <fill>
        <patternFill patternType="solid">
          <fgColor indexed="64"/>
          <bgColor theme="0" tint="-4.9989318521683403E-2"/>
        </patternFill>
      </fill>
      <alignment horizontal="center" vertical="center" textRotation="0" wrapText="0"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1"/>
        <color auto="1"/>
        <name val="Calibri"/>
        <family val="2"/>
        <scheme val="none"/>
      </font>
      <numFmt numFmtId="173" formatCode="#,##0.0"/>
      <fill>
        <patternFill patternType="solid">
          <fgColor indexed="64"/>
          <bgColor theme="0" tint="-4.9989318521683403E-2"/>
        </patternFill>
      </fill>
      <alignment horizontal="center" vertical="center" textRotation="0" wrapText="0" indent="0" justifyLastLine="0" shrinkToFit="0" readingOrder="2"/>
      <border diagonalUp="0" diagonalDown="0">
        <left style="thick">
          <color theme="0"/>
        </left>
        <right style="thin">
          <color theme="0"/>
        </right>
        <top style="thick">
          <color theme="0"/>
        </top>
        <bottom/>
        <vertical/>
        <horizontal/>
      </border>
    </dxf>
    <dxf>
      <font>
        <b val="0"/>
        <i val="0"/>
        <strike val="0"/>
        <condense val="0"/>
        <extend val="0"/>
        <outline val="0"/>
        <shadow val="0"/>
        <u val="none"/>
        <vertAlign val="baseline"/>
        <sz val="11"/>
        <color auto="1"/>
        <name val="Calibri"/>
        <family val="2"/>
        <scheme val="none"/>
      </font>
      <numFmt numFmtId="173" formatCode="#,##0.0"/>
      <fill>
        <patternFill patternType="solid">
          <fgColor indexed="64"/>
          <bgColor theme="0" tint="-4.9989318521683403E-2"/>
        </patternFill>
      </fill>
      <alignment horizontal="center" vertical="center" textRotation="0" wrapText="0" indent="0" justifyLastLine="0" shrinkToFit="0" readingOrder="2"/>
      <border diagonalUp="0" diagonalDown="0">
        <left style="thick">
          <color theme="0"/>
        </left>
        <right/>
        <top style="thick">
          <color theme="0"/>
        </top>
        <bottom/>
        <vertical/>
        <horizontal/>
      </border>
    </dxf>
    <dxf>
      <font>
        <b val="0"/>
        <i val="0"/>
        <strike val="0"/>
        <condense val="0"/>
        <extend val="0"/>
        <outline val="0"/>
        <shadow val="0"/>
        <u val="none"/>
        <vertAlign val="baseline"/>
        <sz val="11"/>
        <color auto="1"/>
        <name val="Calibri"/>
        <family val="2"/>
        <scheme val="none"/>
      </font>
      <numFmt numFmtId="173" formatCode="#,##0.0"/>
      <fill>
        <patternFill patternType="solid">
          <fgColor indexed="64"/>
          <bgColor theme="0" tint="-4.9989318521683403E-2"/>
        </patternFill>
      </fill>
      <alignment horizontal="center" vertical="center" textRotation="0" wrapText="0" indent="0" justifyLastLine="0" shrinkToFit="0" readingOrder="2"/>
      <border diagonalUp="0" diagonalDown="0">
        <left style="thick">
          <color theme="0"/>
        </left>
        <right/>
        <top style="thick">
          <color theme="0"/>
        </top>
        <bottom/>
        <vertical/>
        <horizontal/>
      </border>
    </dxf>
    <dxf>
      <font>
        <b val="0"/>
        <i val="0"/>
        <strike val="0"/>
        <condense val="0"/>
        <extend val="0"/>
        <outline val="0"/>
        <shadow val="0"/>
        <u val="none"/>
        <vertAlign val="baseline"/>
        <sz val="11"/>
        <color theme="0"/>
        <name val="Calibri"/>
        <family val="2"/>
        <scheme val="none"/>
      </font>
      <numFmt numFmtId="0" formatCode="General"/>
      <fill>
        <patternFill patternType="solid">
          <fgColor indexed="64"/>
          <bgColor rgb="FF004B96"/>
        </patternFill>
      </fill>
      <alignment horizontal="center" vertical="center" textRotation="0" wrapText="1" indent="0" justifyLastLine="0" shrinkToFit="0" readingOrder="2"/>
    </dxf>
    <dxf>
      <font>
        <b val="0"/>
        <i val="0"/>
        <strike val="0"/>
        <condense val="0"/>
        <extend val="0"/>
        <outline val="0"/>
        <shadow val="0"/>
        <u val="none"/>
        <vertAlign val="baseline"/>
        <sz val="11"/>
        <color theme="0"/>
        <name val="Calibri"/>
        <family val="2"/>
        <scheme val="none"/>
      </font>
      <numFmt numFmtId="0" formatCode="General"/>
      <fill>
        <patternFill patternType="solid">
          <fgColor indexed="64"/>
          <bgColor rgb="FF004B96"/>
        </patternFill>
      </fill>
      <alignment horizontal="center" vertical="center" textRotation="0" wrapText="1" indent="0" justifyLastLine="0" shrinkToFit="0" readingOrder="2"/>
      <border diagonalUp="0" diagonalDown="0">
        <left style="thin">
          <color theme="0"/>
        </left>
        <right/>
        <top style="thick">
          <color theme="0"/>
        </top>
        <bottom style="thin">
          <color theme="4" tint="0.39997558519241921"/>
        </bottom>
        <vertical/>
        <horizontal/>
      </border>
    </dxf>
    <dxf>
      <font>
        <b val="0"/>
        <i val="0"/>
        <strike val="0"/>
        <condense val="0"/>
        <extend val="0"/>
        <outline val="0"/>
        <shadow val="0"/>
        <u val="none"/>
        <vertAlign val="baseline"/>
        <sz val="10"/>
        <color rgb="FF000000"/>
        <name val="Calibri"/>
        <family val="2"/>
        <scheme val="minor"/>
      </font>
      <numFmt numFmtId="173" formatCode="#,##0.0"/>
      <fill>
        <patternFill patternType="solid">
          <fgColor indexed="64"/>
          <bgColor theme="0" tint="-4.9989318521683403E-2"/>
        </patternFill>
      </fill>
      <alignment horizontal="center" vertical="center" textRotation="0" wrapText="1" indent="0" justifyLastLine="0" shrinkToFit="0" readingOrder="2"/>
      <border diagonalUp="0" diagonalDown="0">
        <left style="thick">
          <color theme="0"/>
        </left>
        <right style="thick">
          <color theme="0"/>
        </right>
        <top style="thick">
          <color theme="0"/>
        </top>
        <bottom/>
        <vertical/>
        <horizontal/>
      </border>
    </dxf>
    <dxf>
      <font>
        <b val="0"/>
        <i val="0"/>
        <strike val="0"/>
        <condense val="0"/>
        <extend val="0"/>
        <outline val="0"/>
        <shadow val="0"/>
        <u val="none"/>
        <vertAlign val="baseline"/>
        <sz val="11"/>
        <color auto="1"/>
        <name val="Calibri"/>
        <family val="2"/>
        <scheme val="none"/>
      </font>
      <numFmt numFmtId="173" formatCode="#,##0.0"/>
      <fill>
        <patternFill patternType="solid">
          <fgColor rgb="FF000000"/>
          <bgColor rgb="FFF2F2F2"/>
        </patternFill>
      </fill>
      <alignment horizontal="center" vertical="center" textRotation="0" wrapText="0" indent="0" justifyLastLine="0" shrinkToFit="0" readingOrder="2"/>
      <border diagonalUp="0" diagonalDown="0">
        <left style="thick">
          <color rgb="FFFFFFFF"/>
        </left>
        <right style="thick">
          <color rgb="FFFFFFFF"/>
        </right>
        <top style="thick">
          <color rgb="FFFFFFFF"/>
        </top>
        <bottom style="thick">
          <color rgb="FFFFFFFF"/>
        </bottom>
        <vertical/>
        <horizontal/>
      </border>
    </dxf>
    <dxf>
      <font>
        <b val="0"/>
        <i val="0"/>
        <strike val="0"/>
        <condense val="0"/>
        <extend val="0"/>
        <outline val="0"/>
        <shadow val="0"/>
        <u val="none"/>
        <vertAlign val="baseline"/>
        <sz val="10"/>
        <color auto="1"/>
        <name val="Calibri"/>
        <family val="2"/>
        <scheme val="none"/>
      </font>
      <numFmt numFmtId="173" formatCode="#,##0.0"/>
      <fill>
        <patternFill patternType="solid">
          <fgColor rgb="FF000000"/>
          <bgColor rgb="FFF2F2F2"/>
        </patternFill>
      </fill>
      <alignment horizontal="center" vertical="center" textRotation="0" wrapText="0" indent="0" justifyLastLine="0" shrinkToFit="0" readingOrder="2"/>
      <border diagonalUp="0" diagonalDown="0">
        <left style="thick">
          <color rgb="FFFFFFFF"/>
        </left>
        <right style="thick">
          <color rgb="FFFFFFFF"/>
        </right>
        <top style="thick">
          <color rgb="FFFFFFFF"/>
        </top>
        <bottom style="thick">
          <color rgb="FFFFFFFF"/>
        </bottom>
        <vertical/>
        <horizontal/>
      </border>
    </dxf>
    <dxf>
      <font>
        <b val="0"/>
        <i val="0"/>
        <strike val="0"/>
        <condense val="0"/>
        <extend val="0"/>
        <outline val="0"/>
        <shadow val="0"/>
        <u val="none"/>
        <vertAlign val="baseline"/>
        <sz val="11"/>
        <color auto="1"/>
        <name val="Calibri"/>
        <family val="2"/>
        <scheme val="none"/>
      </font>
      <numFmt numFmtId="173" formatCode="#,##0.0"/>
      <fill>
        <patternFill patternType="solid">
          <fgColor rgb="FF000000"/>
          <bgColor rgb="FFF2F2F2"/>
        </patternFill>
      </fill>
      <alignment horizontal="center" vertical="center" textRotation="0" wrapText="0" indent="0" justifyLastLine="0" shrinkToFit="0" readingOrder="2"/>
      <border diagonalUp="0" diagonalDown="0">
        <left style="thick">
          <color rgb="FFFFFFFF"/>
        </left>
        <right style="thick">
          <color rgb="FFFFFFFF"/>
        </right>
        <top style="thick">
          <color rgb="FFFFFFFF"/>
        </top>
        <bottom style="thick">
          <color rgb="FFFFFFFF"/>
        </bottom>
        <vertical/>
        <horizontal/>
      </border>
    </dxf>
    <dxf>
      <font>
        <b val="0"/>
        <i val="0"/>
        <strike val="0"/>
        <condense val="0"/>
        <extend val="0"/>
        <outline val="0"/>
        <shadow val="0"/>
        <u val="none"/>
        <vertAlign val="baseline"/>
        <sz val="11"/>
        <color auto="1"/>
        <name val="Calibri"/>
        <family val="2"/>
        <scheme val="none"/>
      </font>
      <numFmt numFmtId="173" formatCode="#,##0.0"/>
      <fill>
        <patternFill patternType="solid">
          <fgColor rgb="FF000000"/>
          <bgColor rgb="FFF2F2F2"/>
        </patternFill>
      </fill>
      <alignment horizontal="center" vertical="center" textRotation="0" wrapText="0" indent="0" justifyLastLine="0" shrinkToFit="0" readingOrder="2"/>
      <border diagonalUp="0" diagonalDown="0">
        <left style="thick">
          <color rgb="FFFFFFFF"/>
        </left>
        <right style="thick">
          <color rgb="FFFFFFFF"/>
        </right>
        <top style="thick">
          <color rgb="FFFFFFFF"/>
        </top>
        <bottom style="thick">
          <color rgb="FFFFFFFF"/>
        </bottom>
        <vertical/>
        <horizontal/>
      </border>
    </dxf>
    <dxf>
      <font>
        <b val="0"/>
        <i val="0"/>
        <strike val="0"/>
        <condense val="0"/>
        <extend val="0"/>
        <outline val="0"/>
        <shadow val="0"/>
        <u val="none"/>
        <vertAlign val="baseline"/>
        <sz val="11"/>
        <color auto="1"/>
        <name val="Calibri"/>
        <family val="2"/>
        <scheme val="none"/>
      </font>
      <numFmt numFmtId="173" formatCode="#,##0.0"/>
      <fill>
        <patternFill patternType="solid">
          <fgColor rgb="FF000000"/>
          <bgColor rgb="FFF2F2F2"/>
        </patternFill>
      </fill>
      <alignment horizontal="center" vertical="center" textRotation="0" wrapText="0" indent="0" justifyLastLine="0" shrinkToFit="0" readingOrder="2"/>
      <border diagonalUp="0" diagonalDown="0">
        <left style="thick">
          <color rgb="FFFFFFFF"/>
        </left>
        <right style="thick">
          <color rgb="FFFFFFFF"/>
        </right>
        <top style="thick">
          <color rgb="FFFFFFFF"/>
        </top>
        <bottom style="thick">
          <color rgb="FFFFFFFF"/>
        </bottom>
        <vertical/>
        <horizontal/>
      </border>
    </dxf>
    <dxf>
      <font>
        <color auto="1"/>
      </font>
      <numFmt numFmtId="173" formatCode="#,##0.0"/>
      <fill>
        <patternFill patternType="solid">
          <fgColor rgb="FF000000"/>
          <bgColor rgb="FFF2F2F2"/>
        </patternFill>
      </fill>
      <alignment horizontal="center" vertical="center" textRotation="0" wrapText="0" indent="0" justifyLastLine="0" shrinkToFit="0" readingOrder="2"/>
      <border diagonalUp="0" diagonalDown="0" outline="0">
        <left style="thick">
          <color theme="0"/>
        </left>
        <right style="thick">
          <color rgb="FFFFFFFF"/>
        </right>
        <top style="thick">
          <color rgb="FFFFFFFF"/>
        </top>
        <bottom style="thick">
          <color rgb="FFFFFFFF"/>
        </bottom>
      </border>
    </dxf>
    <dxf>
      <font>
        <strike val="0"/>
        <outline val="0"/>
        <shadow val="0"/>
        <u val="none"/>
        <vertAlign val="baseline"/>
        <sz val="11"/>
        <name val="Calibri"/>
        <family val="2"/>
        <scheme val="minor"/>
      </font>
      <alignment horizontal="center" textRotation="0" indent="0" justifyLastLine="0" shrinkToFit="0"/>
      <border outline="0">
        <right style="thick">
          <color theme="0"/>
        </right>
      </border>
    </dxf>
    <dxf>
      <font>
        <b val="0"/>
        <i val="0"/>
        <strike val="0"/>
        <condense val="0"/>
        <extend val="0"/>
        <outline val="0"/>
        <shadow val="0"/>
        <u val="none"/>
        <vertAlign val="baseline"/>
        <sz val="10"/>
        <color auto="1"/>
        <name val="Calibri"/>
        <family val="2"/>
        <scheme val="none"/>
      </font>
      <numFmt numFmtId="173" formatCode="#,##0.0"/>
      <fill>
        <patternFill patternType="solid">
          <fgColor indexed="64"/>
          <bgColor theme="0" tint="-4.9989318521683403E-2"/>
        </patternFill>
      </fill>
      <alignment horizontal="center" vertical="center" textRotation="0" wrapText="0" indent="0" justifyLastLine="0" shrinkToFit="0" readingOrder="2"/>
      <border diagonalUp="0" diagonalDown="0" outline="0">
        <left style="thick">
          <color theme="0"/>
        </left>
        <right style="thick">
          <color theme="0"/>
        </right>
        <top style="thick">
          <color theme="0"/>
        </top>
        <bottom style="thick">
          <color theme="0"/>
        </bottom>
      </border>
      <protection locked="0" hidden="0"/>
    </dxf>
    <dxf>
      <font>
        <b val="0"/>
        <i val="0"/>
        <strike val="0"/>
        <condense val="0"/>
        <extend val="0"/>
        <outline val="0"/>
        <shadow val="0"/>
        <u val="none"/>
        <vertAlign val="baseline"/>
        <sz val="10"/>
        <color auto="1"/>
        <name val="Calibri"/>
        <family val="2"/>
        <scheme val="none"/>
      </font>
      <numFmt numFmtId="173" formatCode="#,##0.0"/>
      <fill>
        <patternFill patternType="solid">
          <fgColor indexed="64"/>
          <bgColor theme="0" tint="-4.9989318521683403E-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protection locked="0" hidden="0"/>
    </dxf>
    <dxf>
      <border outline="0">
        <bottom style="medium">
          <color theme="0"/>
        </bottom>
      </border>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general" vertical="center" textRotation="0" wrapText="1" indent="0" justifyLastLine="0" shrinkToFit="0" readingOrder="2"/>
      <border diagonalUp="0" diagonalDown="0" outline="0">
        <left style="thick">
          <color theme="0"/>
        </left>
        <right style="thick">
          <color theme="0"/>
        </right>
        <top style="thick">
          <color theme="0"/>
        </top>
        <bottom/>
      </border>
    </dxf>
    <dxf>
      <font>
        <sz val="10"/>
        <color rgb="FF000000"/>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theme="0" tint="-4.9989318521683403E-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theme="0" tint="-4.9989318521683403E-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general" vertical="center" textRotation="0" wrapText="1" indent="0" justifyLastLine="0" shrinkToFit="0" readingOrder="2"/>
      <border diagonalUp="0" diagonalDown="0" outline="0">
        <left style="thick">
          <color theme="0"/>
        </left>
        <right style="thick">
          <color theme="0"/>
        </right>
        <top style="thick">
          <color theme="0"/>
        </top>
        <bottom/>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general" vertical="center" textRotation="0" wrapText="1" indent="0" justifyLastLine="0" shrinkToFit="0" readingOrder="2"/>
      <border diagonalUp="0" diagonalDown="0">
        <left style="thick">
          <color theme="0"/>
        </left>
        <right style="thick">
          <color theme="0"/>
        </right>
        <top style="thick">
          <color theme="0"/>
        </top>
        <bottom/>
        <vertical/>
        <horizontal/>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general" vertical="center" textRotation="0" wrapText="1" indent="0" justifyLastLine="0" shrinkToFit="0" readingOrder="2"/>
      <border diagonalUp="0" diagonalDown="0">
        <left style="thick">
          <color theme="0"/>
        </left>
        <right style="thick">
          <color theme="0"/>
        </right>
        <top style="thick">
          <color theme="0"/>
        </top>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dxf>
    <dxf>
      <font>
        <b/>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general" vertical="center" textRotation="0" wrapText="1" indent="0" justifyLastLine="0" shrinkToFit="0" readingOrder="2"/>
      <border diagonalUp="0" diagonalDown="0" outline="0">
        <left style="thick">
          <color theme="0"/>
        </left>
        <right style="thick">
          <color theme="0"/>
        </right>
        <top style="thick">
          <color theme="0"/>
        </top>
        <bottom/>
      </border>
    </dxf>
    <dxf>
      <font>
        <b val="0"/>
        <i val="0"/>
        <strike val="0"/>
        <condense val="0"/>
        <extend val="0"/>
        <outline val="0"/>
        <shadow val="0"/>
        <u val="none"/>
        <vertAlign val="baseline"/>
        <sz val="10"/>
        <color rgb="FF000000"/>
        <name val="Calibri"/>
        <family val="2"/>
        <scheme val="none"/>
      </font>
      <fill>
        <patternFill patternType="solid">
          <fgColor rgb="FF000000"/>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theme="0" tint="-4.9989318521683403E-2"/>
        </patternFill>
      </fill>
      <alignment horizontal="right" vertical="center" textRotation="0" wrapText="1" indent="0" justifyLastLine="0" shrinkToFit="0" readingOrder="2"/>
      <border diagonalUp="0" diagonalDown="0" outline="0">
        <left style="thick">
          <color theme="0"/>
        </left>
        <right style="thick">
          <color theme="0"/>
        </right>
        <top style="thick">
          <color theme="0"/>
        </top>
        <bottom/>
      </border>
    </dxf>
    <dxf>
      <font>
        <b val="0"/>
        <i val="0"/>
        <strike val="0"/>
        <condense val="0"/>
        <extend val="0"/>
        <outline val="0"/>
        <shadow val="0"/>
        <u val="none"/>
        <vertAlign val="baseline"/>
        <sz val="10"/>
        <color rgb="FF000000"/>
        <name val="Calibri"/>
        <family val="2"/>
        <scheme val="none"/>
      </font>
      <numFmt numFmtId="3" formatCode="#,##0"/>
      <fill>
        <patternFill patternType="solid">
          <fgColor rgb="FF000000"/>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general" vertical="center" textRotation="0" wrapText="1" indent="0" justifyLastLine="0" shrinkToFit="0" readingOrder="2"/>
      <border diagonalUp="0" diagonalDown="0">
        <left style="thick">
          <color theme="0"/>
        </left>
        <right style="thick">
          <color theme="0"/>
        </right>
        <top style="thick">
          <color theme="0"/>
        </top>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dxf>
    <dxf>
      <font>
        <b/>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theme="0" tint="-4.9989318521683403E-2"/>
        </patternFill>
      </fill>
      <alignment horizontal="right" vertical="center" textRotation="0" wrapText="1" indent="0" justifyLastLine="0" shrinkToFit="0" readingOrder="2"/>
      <border diagonalUp="0" diagonalDown="0" outline="0">
        <left style="thick">
          <color theme="0"/>
        </left>
        <right style="thick">
          <color theme="0"/>
        </right>
        <top style="thick">
          <color theme="0"/>
        </top>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general" vertical="center" textRotation="0" wrapText="1" indent="0" justifyLastLine="0" shrinkToFit="0" readingOrder="2"/>
      <border diagonalUp="0" diagonalDown="0">
        <left style="thick">
          <color theme="0"/>
        </left>
        <right style="thick">
          <color theme="0"/>
        </right>
        <top style="thick">
          <color theme="0"/>
        </top>
        <bottom/>
        <vertical/>
        <horizontal/>
      </border>
    </dxf>
    <dxf>
      <font>
        <b/>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Calibri"/>
        <family val="2"/>
        <scheme val="minor"/>
      </font>
      <numFmt numFmtId="2" formatCode="0.0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general" vertical="center" textRotation="0" wrapText="1" indent="0" justifyLastLine="0" shrinkToFit="0" readingOrder="2"/>
      <border diagonalUp="0" diagonalDown="0">
        <left style="thick">
          <color theme="0"/>
        </left>
        <right style="thick">
          <color theme="0"/>
        </right>
        <top style="thick">
          <color theme="0"/>
        </top>
        <bottom/>
        <vertical/>
        <horizontal/>
      </border>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border diagonalUp="0" diagonalDown="0" outline="0">
        <left style="medium">
          <color theme="0"/>
        </left>
        <right style="medium">
          <color theme="0"/>
        </right>
        <top/>
        <bottom/>
      </border>
    </dxf>
  </dxfs>
  <tableStyles count="0" defaultTableStyle="TableStyleMedium2" defaultPivotStyle="PivotStyleLight16"/>
  <colors>
    <mruColors>
      <color rgb="FF004B96"/>
      <color rgb="FF62B5E5"/>
      <color rgb="FFEEF7FD"/>
      <color rgb="FF40C1AC"/>
      <color rgb="FF0069AA"/>
      <color rgb="FFD9F2FF"/>
      <color rgb="FFDAEEF3"/>
      <color rgb="FF8194DD"/>
      <color rgb="FFA7A9AC"/>
      <color rgb="FF0038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605;&#1572;&#1587;&#1587;&#1575;&#1578; &#1575;&#1604;&#1587;&#1608;&#1602; &#1575;&#1604;&#1605;&#1575;&#1604;&#1610;&#1577;'!A1"/><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605;&#1572;&#1587;&#1587;&#1575;&#1578; &#1575;&#1604;&#1587;&#1608;&#1602; &#1575;&#1604;&#1605;&#1575;&#1604;&#1610;&#1577;'!A1"/><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605;&#1572;&#1587;&#1587;&#1575;&#1578; &#1575;&#1604;&#1587;&#1608;&#1602; &#1575;&#1604;&#1605;&#1575;&#1604;&#1610;&#1577;'!A1"/><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605;&#1572;&#1587;&#1587;&#1575;&#1578; &#1575;&#1604;&#1587;&#1608;&#1602; &#1575;&#1604;&#1605;&#1575;&#1604;&#1610;&#1577;'!A1"/><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605;&#1572;&#1587;&#1587;&#1575;&#1578; &#1575;&#1604;&#1587;&#1608;&#1602; &#1575;&#1604;&#1605;&#1575;&#1604;&#1610;&#1577;'!A1"/><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605;&#1572;&#1587;&#1587;&#1575;&#1578; &#1575;&#1604;&#1587;&#1608;&#1602; &#1575;&#1604;&#1605;&#1575;&#1604;&#1610;&#1577;'!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605;&#1572;&#1587;&#1587;&#1575;&#1578; &#1575;&#1604;&#1587;&#1608;&#1602; &#1575;&#1604;&#1605;&#1575;&#1604;&#1610;&#1577;'!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605;&#1572;&#1587;&#1587;&#1575;&#1578; &#1575;&#1604;&#1587;&#1608;&#1602; &#1575;&#1604;&#1605;&#1575;&#1604;&#1610;&#1577;'!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605;&#1572;&#1587;&#1587;&#1575;&#1578; &#1575;&#1604;&#1587;&#1608;&#1602; &#1575;&#1604;&#1605;&#1575;&#1604;&#1610;&#1577;'!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605;&#1572;&#1587;&#1587;&#1575;&#1578; &#1575;&#1604;&#1587;&#1608;&#1602; &#1575;&#1604;&#1605;&#1575;&#1604;&#1610;&#1577;'!A1"/><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605;&#1572;&#1587;&#1587;&#1575;&#1578; &#1575;&#1604;&#1587;&#1608;&#1602; &#1575;&#1604;&#1605;&#1575;&#1604;&#1610;&#1577;'!A1"/><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605;&#1572;&#1587;&#1587;&#1575;&#1578; &#1575;&#1604;&#1587;&#1608;&#1602; &#1575;&#1604;&#1605;&#1575;&#1604;&#1610;&#1577;'!A1"/><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605;&#1572;&#1587;&#1587;&#1575;&#1578; &#1575;&#1604;&#1587;&#1608;&#1602; &#1575;&#1604;&#1605;&#1575;&#1604;&#1610;&#1577;'!A1"/><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1</xdr:row>
      <xdr:rowOff>104775</xdr:rowOff>
    </xdr:from>
    <xdr:to>
      <xdr:col>1</xdr:col>
      <xdr:colOff>2016584</xdr:colOff>
      <xdr:row>3</xdr:row>
      <xdr:rowOff>69215</xdr:rowOff>
    </xdr:to>
    <xdr:pic>
      <xdr:nvPicPr>
        <xdr:cNvPr id="6" name="Picture 5">
          <a:extLst>
            <a:ext uri="{FF2B5EF4-FFF2-40B4-BE49-F238E27FC236}">
              <a16:creationId xmlns:a16="http://schemas.microsoft.com/office/drawing/2014/main" id="{275FAA7A-7119-42DF-9477-6E4F1A896F8C}"/>
            </a:ext>
          </a:extLst>
        </xdr:cNvPr>
        <xdr:cNvPicPr>
          <a:picLocks noChangeAspect="1"/>
        </xdr:cNvPicPr>
      </xdr:nvPicPr>
      <xdr:blipFill>
        <a:blip xmlns:r="http://schemas.openxmlformats.org/officeDocument/2006/relationships" r:embed="rId1"/>
        <a:stretch>
          <a:fillRect/>
        </a:stretch>
      </xdr:blipFill>
      <xdr:spPr>
        <a:xfrm>
          <a:off x="14203406491" y="292100"/>
          <a:ext cx="1864184" cy="348615"/>
        </a:xfrm>
        <a:prstGeom prst="rect">
          <a:avLst/>
        </a:prstGeom>
      </xdr:spPr>
    </xdr:pic>
    <xdr:clientData/>
  </xdr:twoCellAnchor>
  <xdr:twoCellAnchor editAs="oneCell">
    <xdr:from>
      <xdr:col>1</xdr:col>
      <xdr:colOff>152400</xdr:colOff>
      <xdr:row>1</xdr:row>
      <xdr:rowOff>104775</xdr:rowOff>
    </xdr:from>
    <xdr:to>
      <xdr:col>1</xdr:col>
      <xdr:colOff>2016584</xdr:colOff>
      <xdr:row>3</xdr:row>
      <xdr:rowOff>69215</xdr:rowOff>
    </xdr:to>
    <xdr:pic>
      <xdr:nvPicPr>
        <xdr:cNvPr id="3" name="Picture 2">
          <a:extLst>
            <a:ext uri="{FF2B5EF4-FFF2-40B4-BE49-F238E27FC236}">
              <a16:creationId xmlns:a16="http://schemas.microsoft.com/office/drawing/2014/main" id="{9B074AE7-E1B8-4AF7-803B-767A6CB05CDF}"/>
            </a:ext>
          </a:extLst>
        </xdr:cNvPr>
        <xdr:cNvPicPr>
          <a:picLocks noChangeAspect="1"/>
        </xdr:cNvPicPr>
      </xdr:nvPicPr>
      <xdr:blipFill>
        <a:blip xmlns:r="http://schemas.openxmlformats.org/officeDocument/2006/relationships" r:embed="rId1"/>
        <a:stretch>
          <a:fillRect/>
        </a:stretch>
      </xdr:blipFill>
      <xdr:spPr>
        <a:xfrm>
          <a:off x="14203406491" y="292100"/>
          <a:ext cx="1864184" cy="345440"/>
        </a:xfrm>
        <a:prstGeom prst="rect">
          <a:avLst/>
        </a:prstGeom>
      </xdr:spPr>
    </xdr:pic>
    <xdr:clientData/>
  </xdr:twoCellAnchor>
  <xdr:twoCellAnchor editAs="oneCell">
    <xdr:from>
      <xdr:col>1</xdr:col>
      <xdr:colOff>152400</xdr:colOff>
      <xdr:row>1</xdr:row>
      <xdr:rowOff>104775</xdr:rowOff>
    </xdr:from>
    <xdr:to>
      <xdr:col>1</xdr:col>
      <xdr:colOff>2016584</xdr:colOff>
      <xdr:row>3</xdr:row>
      <xdr:rowOff>66040</xdr:rowOff>
    </xdr:to>
    <xdr:pic>
      <xdr:nvPicPr>
        <xdr:cNvPr id="4" name="Picture 3">
          <a:extLst>
            <a:ext uri="{FF2B5EF4-FFF2-40B4-BE49-F238E27FC236}">
              <a16:creationId xmlns:a16="http://schemas.microsoft.com/office/drawing/2014/main" id="{9BB9FF55-18D0-4B0E-87B6-455FB565734C}"/>
            </a:ext>
          </a:extLst>
        </xdr:cNvPr>
        <xdr:cNvPicPr>
          <a:picLocks noChangeAspect="1"/>
        </xdr:cNvPicPr>
      </xdr:nvPicPr>
      <xdr:blipFill>
        <a:blip xmlns:r="http://schemas.openxmlformats.org/officeDocument/2006/relationships" r:embed="rId1"/>
        <a:stretch>
          <a:fillRect/>
        </a:stretch>
      </xdr:blipFill>
      <xdr:spPr>
        <a:xfrm>
          <a:off x="14203406491" y="292100"/>
          <a:ext cx="1864184" cy="348615"/>
        </a:xfrm>
        <a:prstGeom prst="rect">
          <a:avLst/>
        </a:prstGeom>
      </xdr:spPr>
    </xdr:pic>
    <xdr:clientData/>
  </xdr:twoCellAnchor>
  <xdr:twoCellAnchor editAs="oneCell">
    <xdr:from>
      <xdr:col>1</xdr:col>
      <xdr:colOff>152400</xdr:colOff>
      <xdr:row>1</xdr:row>
      <xdr:rowOff>104775</xdr:rowOff>
    </xdr:from>
    <xdr:to>
      <xdr:col>1</xdr:col>
      <xdr:colOff>2016584</xdr:colOff>
      <xdr:row>3</xdr:row>
      <xdr:rowOff>66040</xdr:rowOff>
    </xdr:to>
    <xdr:pic>
      <xdr:nvPicPr>
        <xdr:cNvPr id="5" name="Picture 4">
          <a:extLst>
            <a:ext uri="{FF2B5EF4-FFF2-40B4-BE49-F238E27FC236}">
              <a16:creationId xmlns:a16="http://schemas.microsoft.com/office/drawing/2014/main" id="{C66223B0-6196-4163-89C9-48E09182892C}"/>
            </a:ext>
          </a:extLst>
        </xdr:cNvPr>
        <xdr:cNvPicPr>
          <a:picLocks noChangeAspect="1"/>
        </xdr:cNvPicPr>
      </xdr:nvPicPr>
      <xdr:blipFill>
        <a:blip xmlns:r="http://schemas.openxmlformats.org/officeDocument/2006/relationships" r:embed="rId1"/>
        <a:stretch>
          <a:fillRect/>
        </a:stretch>
      </xdr:blipFill>
      <xdr:spPr>
        <a:xfrm>
          <a:off x="14203406491" y="292100"/>
          <a:ext cx="1864184" cy="34861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838201</xdr:colOff>
      <xdr:row>3</xdr:row>
      <xdr:rowOff>142240</xdr:rowOff>
    </xdr:to>
    <xdr:pic>
      <xdr:nvPicPr>
        <xdr:cNvPr id="3" name="Picture 2">
          <a:extLst>
            <a:ext uri="{FF2B5EF4-FFF2-40B4-BE49-F238E27FC236}">
              <a16:creationId xmlns:a16="http://schemas.microsoft.com/office/drawing/2014/main" id="{00000000-0008-0000-3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6009999" y="0"/>
          <a:ext cx="2533651" cy="809625"/>
        </a:xfrm>
        <a:prstGeom prst="rect">
          <a:avLst/>
        </a:prstGeom>
      </xdr:spPr>
    </xdr:pic>
    <xdr:clientData/>
  </xdr:twoCellAnchor>
  <xdr:twoCellAnchor editAs="oneCell">
    <xdr:from>
      <xdr:col>0</xdr:col>
      <xdr:colOff>180975</xdr:colOff>
      <xdr:row>3</xdr:row>
      <xdr:rowOff>171450</xdr:rowOff>
    </xdr:from>
    <xdr:to>
      <xdr:col>0</xdr:col>
      <xdr:colOff>942100</xdr:colOff>
      <xdr:row>5</xdr:row>
      <xdr:rowOff>256405</xdr:rowOff>
    </xdr:to>
    <xdr:pic>
      <xdr:nvPicPr>
        <xdr:cNvPr id="7" name="Picture 6">
          <a:hlinkClick xmlns:r="http://schemas.openxmlformats.org/officeDocument/2006/relationships" r:id="rId2"/>
          <a:extLst>
            <a:ext uri="{FF2B5EF4-FFF2-40B4-BE49-F238E27FC236}">
              <a16:creationId xmlns:a16="http://schemas.microsoft.com/office/drawing/2014/main" id="{00000000-0008-0000-3400-000007000000}"/>
            </a:ext>
          </a:extLst>
        </xdr:cNvPr>
        <xdr:cNvPicPr>
          <a:picLocks noChangeAspect="1"/>
        </xdr:cNvPicPr>
      </xdr:nvPicPr>
      <xdr:blipFill>
        <a:blip xmlns:r="http://schemas.openxmlformats.org/officeDocument/2006/relationships" r:embed="rId3"/>
        <a:stretch>
          <a:fillRect/>
        </a:stretch>
      </xdr:blipFill>
      <xdr:spPr>
        <a:xfrm>
          <a:off x="9990067890" y="838200"/>
          <a:ext cx="752235" cy="1080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838201</xdr:colOff>
      <xdr:row>3</xdr:row>
      <xdr:rowOff>142240</xdr:rowOff>
    </xdr:to>
    <xdr:pic>
      <xdr:nvPicPr>
        <xdr:cNvPr id="2" name="Picture 1">
          <a:extLst>
            <a:ext uri="{FF2B5EF4-FFF2-40B4-BE49-F238E27FC236}">
              <a16:creationId xmlns:a16="http://schemas.microsoft.com/office/drawing/2014/main" id="{4463C8E7-9348-4C63-8145-44389B18FB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12726424" y="0"/>
          <a:ext cx="2619376" cy="783590"/>
        </a:xfrm>
        <a:prstGeom prst="rect">
          <a:avLst/>
        </a:prstGeom>
      </xdr:spPr>
    </xdr:pic>
    <xdr:clientData/>
  </xdr:twoCellAnchor>
  <xdr:twoCellAnchor editAs="oneCell">
    <xdr:from>
      <xdr:col>0</xdr:col>
      <xdr:colOff>180975</xdr:colOff>
      <xdr:row>3</xdr:row>
      <xdr:rowOff>171450</xdr:rowOff>
    </xdr:from>
    <xdr:to>
      <xdr:col>0</xdr:col>
      <xdr:colOff>942100</xdr:colOff>
      <xdr:row>5</xdr:row>
      <xdr:rowOff>256405</xdr:rowOff>
    </xdr:to>
    <xdr:pic>
      <xdr:nvPicPr>
        <xdr:cNvPr id="3" name="Picture 2">
          <a:hlinkClick xmlns:r="http://schemas.openxmlformats.org/officeDocument/2006/relationships" r:id="rId2"/>
          <a:extLst>
            <a:ext uri="{FF2B5EF4-FFF2-40B4-BE49-F238E27FC236}">
              <a16:creationId xmlns:a16="http://schemas.microsoft.com/office/drawing/2014/main" id="{ABF07BE9-593C-4248-A546-965A35E9DCFC}"/>
            </a:ext>
          </a:extLst>
        </xdr:cNvPr>
        <xdr:cNvPicPr>
          <a:picLocks noChangeAspect="1"/>
        </xdr:cNvPicPr>
      </xdr:nvPicPr>
      <xdr:blipFill>
        <a:blip xmlns:r="http://schemas.openxmlformats.org/officeDocument/2006/relationships" r:embed="rId3"/>
        <a:stretch>
          <a:fillRect/>
        </a:stretch>
      </xdr:blipFill>
      <xdr:spPr>
        <a:xfrm>
          <a:off x="10614400525" y="809625"/>
          <a:ext cx="767475" cy="107873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849631</xdr:colOff>
      <xdr:row>4</xdr:row>
      <xdr:rowOff>48895</xdr:rowOff>
    </xdr:to>
    <xdr:pic>
      <xdr:nvPicPr>
        <xdr:cNvPr id="2" name="Picture 1">
          <a:extLst>
            <a:ext uri="{FF2B5EF4-FFF2-40B4-BE49-F238E27FC236}">
              <a16:creationId xmlns:a16="http://schemas.microsoft.com/office/drawing/2014/main" id="{6A1FBC1A-81E2-4EF1-BDBA-747B9C65919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15854799" y="0"/>
          <a:ext cx="2545081" cy="944245"/>
        </a:xfrm>
        <a:prstGeom prst="rect">
          <a:avLst/>
        </a:prstGeom>
      </xdr:spPr>
    </xdr:pic>
    <xdr:clientData/>
  </xdr:twoCellAnchor>
  <xdr:twoCellAnchor editAs="oneCell">
    <xdr:from>
      <xdr:col>0</xdr:col>
      <xdr:colOff>180976</xdr:colOff>
      <xdr:row>3</xdr:row>
      <xdr:rowOff>171451</xdr:rowOff>
    </xdr:from>
    <xdr:to>
      <xdr:col>0</xdr:col>
      <xdr:colOff>950596</xdr:colOff>
      <xdr:row>5</xdr:row>
      <xdr:rowOff>368267</xdr:rowOff>
    </xdr:to>
    <xdr:pic>
      <xdr:nvPicPr>
        <xdr:cNvPr id="3" name="Picture 2">
          <a:hlinkClick xmlns:r="http://schemas.openxmlformats.org/officeDocument/2006/relationships" r:id="rId2"/>
          <a:extLst>
            <a:ext uri="{FF2B5EF4-FFF2-40B4-BE49-F238E27FC236}">
              <a16:creationId xmlns:a16="http://schemas.microsoft.com/office/drawing/2014/main" id="{BBCCB9CA-0CF8-484C-8A25-1DC954CC99E4}"/>
            </a:ext>
          </a:extLst>
        </xdr:cNvPr>
        <xdr:cNvPicPr>
          <a:picLocks noChangeAspect="1"/>
        </xdr:cNvPicPr>
      </xdr:nvPicPr>
      <xdr:blipFill>
        <a:blip xmlns:r="http://schemas.openxmlformats.org/officeDocument/2006/relationships" r:embed="rId3"/>
        <a:stretch>
          <a:fillRect/>
        </a:stretch>
      </xdr:blipFill>
      <xdr:spPr>
        <a:xfrm>
          <a:off x="10117447379" y="845821"/>
          <a:ext cx="769620" cy="119694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2890484</xdr:colOff>
      <xdr:row>2</xdr:row>
      <xdr:rowOff>258221</xdr:rowOff>
    </xdr:to>
    <xdr:pic>
      <xdr:nvPicPr>
        <xdr:cNvPr id="2" name="Picture 1">
          <a:extLst>
            <a:ext uri="{FF2B5EF4-FFF2-40B4-BE49-F238E27FC236}">
              <a16:creationId xmlns:a16="http://schemas.microsoft.com/office/drawing/2014/main" id="{92E90D4A-4743-420B-A690-51EA57DE26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34018376" y="0"/>
          <a:ext cx="2890484" cy="810671"/>
        </a:xfrm>
        <a:prstGeom prst="rect">
          <a:avLst/>
        </a:prstGeom>
      </xdr:spPr>
    </xdr:pic>
    <xdr:clientData/>
  </xdr:twoCellAnchor>
  <xdr:twoCellAnchor editAs="oneCell">
    <xdr:from>
      <xdr:col>0</xdr:col>
      <xdr:colOff>209534</xdr:colOff>
      <xdr:row>2</xdr:row>
      <xdr:rowOff>149678</xdr:rowOff>
    </xdr:from>
    <xdr:to>
      <xdr:col>0</xdr:col>
      <xdr:colOff>900313</xdr:colOff>
      <xdr:row>5</xdr:row>
      <xdr:rowOff>158055</xdr:rowOff>
    </xdr:to>
    <xdr:pic>
      <xdr:nvPicPr>
        <xdr:cNvPr id="3" name="Picture 2">
          <a:hlinkClick xmlns:r="http://schemas.openxmlformats.org/officeDocument/2006/relationships" r:id="rId2"/>
          <a:extLst>
            <a:ext uri="{FF2B5EF4-FFF2-40B4-BE49-F238E27FC236}">
              <a16:creationId xmlns:a16="http://schemas.microsoft.com/office/drawing/2014/main" id="{11CD941E-89BF-4D16-BCEE-ADF1D8FE5B09}"/>
            </a:ext>
          </a:extLst>
        </xdr:cNvPr>
        <xdr:cNvPicPr>
          <a:picLocks noChangeAspect="1"/>
        </xdr:cNvPicPr>
      </xdr:nvPicPr>
      <xdr:blipFill>
        <a:blip xmlns:r="http://schemas.openxmlformats.org/officeDocument/2006/relationships" r:embed="rId3"/>
        <a:stretch>
          <a:fillRect/>
        </a:stretch>
      </xdr:blipFill>
      <xdr:spPr>
        <a:xfrm>
          <a:off x="10136004737" y="698318"/>
          <a:ext cx="690779" cy="97992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57711</xdr:rowOff>
    </xdr:from>
    <xdr:to>
      <xdr:col>0</xdr:col>
      <xdr:colOff>3548374</xdr:colOff>
      <xdr:row>4</xdr:row>
      <xdr:rowOff>4987</xdr:rowOff>
    </xdr:to>
    <xdr:pic>
      <xdr:nvPicPr>
        <xdr:cNvPr id="2" name="Picture 1">
          <a:extLst>
            <a:ext uri="{FF2B5EF4-FFF2-40B4-BE49-F238E27FC236}">
              <a16:creationId xmlns:a16="http://schemas.microsoft.com/office/drawing/2014/main" id="{97E30DBE-4313-4B20-89AA-449744D472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713137906" y="61521"/>
          <a:ext cx="3548374" cy="1014076"/>
        </a:xfrm>
        <a:prstGeom prst="rect">
          <a:avLst/>
        </a:prstGeom>
      </xdr:spPr>
    </xdr:pic>
    <xdr:clientData/>
  </xdr:twoCellAnchor>
  <xdr:twoCellAnchor editAs="oneCell">
    <xdr:from>
      <xdr:col>0</xdr:col>
      <xdr:colOff>3156247</xdr:colOff>
      <xdr:row>3</xdr:row>
      <xdr:rowOff>308570</xdr:rowOff>
    </xdr:from>
    <xdr:to>
      <xdr:col>1</xdr:col>
      <xdr:colOff>4502</xdr:colOff>
      <xdr:row>5</xdr:row>
      <xdr:rowOff>391602</xdr:rowOff>
    </xdr:to>
    <xdr:pic>
      <xdr:nvPicPr>
        <xdr:cNvPr id="3" name="Picture 2">
          <a:hlinkClick xmlns:r="http://schemas.openxmlformats.org/officeDocument/2006/relationships" r:id="rId2"/>
          <a:extLst>
            <a:ext uri="{FF2B5EF4-FFF2-40B4-BE49-F238E27FC236}">
              <a16:creationId xmlns:a16="http://schemas.microsoft.com/office/drawing/2014/main" id="{137E9D6A-4637-47C2-BABC-35ABCC6CEE3A}"/>
            </a:ext>
          </a:extLst>
        </xdr:cNvPr>
        <xdr:cNvPicPr>
          <a:picLocks noChangeAspect="1"/>
        </xdr:cNvPicPr>
      </xdr:nvPicPr>
      <xdr:blipFill>
        <a:blip xmlns:r="http://schemas.openxmlformats.org/officeDocument/2006/relationships" r:embed="rId3"/>
        <a:stretch>
          <a:fillRect/>
        </a:stretch>
      </xdr:blipFill>
      <xdr:spPr>
        <a:xfrm>
          <a:off x="28712841298" y="895310"/>
          <a:ext cx="686830" cy="11022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1098228</xdr:colOff>
      <xdr:row>3</xdr:row>
      <xdr:rowOff>141909</xdr:rowOff>
    </xdr:to>
    <xdr:pic>
      <xdr:nvPicPr>
        <xdr:cNvPr id="4" name="Picture 3">
          <a:extLst>
            <a:ext uri="{FF2B5EF4-FFF2-40B4-BE49-F238E27FC236}">
              <a16:creationId xmlns:a16="http://schemas.microsoft.com/office/drawing/2014/main" id="{00000000-0008-0000-2E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87525897" y="0"/>
          <a:ext cx="2861063" cy="786434"/>
        </a:xfrm>
        <a:prstGeom prst="rect">
          <a:avLst/>
        </a:prstGeom>
      </xdr:spPr>
    </xdr:pic>
    <xdr:clientData/>
  </xdr:twoCellAnchor>
  <xdr:twoCellAnchor editAs="oneCell">
    <xdr:from>
      <xdr:col>0</xdr:col>
      <xdr:colOff>146529</xdr:colOff>
      <xdr:row>3</xdr:row>
      <xdr:rowOff>100853</xdr:rowOff>
    </xdr:from>
    <xdr:to>
      <xdr:col>0</xdr:col>
      <xdr:colOff>905114</xdr:colOff>
      <xdr:row>6</xdr:row>
      <xdr:rowOff>500</xdr:rowOff>
    </xdr:to>
    <xdr:pic>
      <xdr:nvPicPr>
        <xdr:cNvPr id="7" name="Picture 6">
          <a:hlinkClick xmlns:r="http://schemas.openxmlformats.org/officeDocument/2006/relationships" r:id="rId2"/>
          <a:extLst>
            <a:ext uri="{FF2B5EF4-FFF2-40B4-BE49-F238E27FC236}">
              <a16:creationId xmlns:a16="http://schemas.microsoft.com/office/drawing/2014/main" id="{00000000-0008-0000-2E00-000007000000}"/>
            </a:ext>
          </a:extLst>
        </xdr:cNvPr>
        <xdr:cNvPicPr>
          <a:picLocks noChangeAspect="1"/>
        </xdr:cNvPicPr>
      </xdr:nvPicPr>
      <xdr:blipFill>
        <a:blip xmlns:r="http://schemas.openxmlformats.org/officeDocument/2006/relationships" r:embed="rId3"/>
        <a:stretch>
          <a:fillRect/>
        </a:stretch>
      </xdr:blipFill>
      <xdr:spPr>
        <a:xfrm>
          <a:off x="9734177912" y="762000"/>
          <a:ext cx="752235" cy="108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1019176</xdr:colOff>
      <xdr:row>3</xdr:row>
      <xdr:rowOff>142240</xdr:rowOff>
    </xdr:to>
    <xdr:pic>
      <xdr:nvPicPr>
        <xdr:cNvPr id="6" name="Picture 5">
          <a:extLst>
            <a:ext uri="{FF2B5EF4-FFF2-40B4-BE49-F238E27FC236}">
              <a16:creationId xmlns:a16="http://schemas.microsoft.com/office/drawing/2014/main" id="{00000000-0008-0000-2F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38471299" y="0"/>
          <a:ext cx="2867026" cy="809625"/>
        </a:xfrm>
        <a:prstGeom prst="rect">
          <a:avLst/>
        </a:prstGeom>
      </xdr:spPr>
    </xdr:pic>
    <xdr:clientData/>
  </xdr:twoCellAnchor>
  <xdr:twoCellAnchor editAs="oneCell">
    <xdr:from>
      <xdr:col>0</xdr:col>
      <xdr:colOff>152400</xdr:colOff>
      <xdr:row>3</xdr:row>
      <xdr:rowOff>85725</xdr:rowOff>
    </xdr:from>
    <xdr:to>
      <xdr:col>0</xdr:col>
      <xdr:colOff>904635</xdr:colOff>
      <xdr:row>5</xdr:row>
      <xdr:rowOff>86225</xdr:rowOff>
    </xdr:to>
    <xdr:pic>
      <xdr:nvPicPr>
        <xdr:cNvPr id="7" name="Picture 6">
          <a:hlinkClick xmlns:r="http://schemas.openxmlformats.org/officeDocument/2006/relationships" r:id="rId2"/>
          <a:extLst>
            <a:ext uri="{FF2B5EF4-FFF2-40B4-BE49-F238E27FC236}">
              <a16:creationId xmlns:a16="http://schemas.microsoft.com/office/drawing/2014/main" id="{00000000-0008-0000-2F00-000007000000}"/>
            </a:ext>
          </a:extLst>
        </xdr:cNvPr>
        <xdr:cNvPicPr>
          <a:picLocks noChangeAspect="1"/>
        </xdr:cNvPicPr>
      </xdr:nvPicPr>
      <xdr:blipFill>
        <a:blip xmlns:r="http://schemas.openxmlformats.org/officeDocument/2006/relationships" r:embed="rId3"/>
        <a:stretch>
          <a:fillRect/>
        </a:stretch>
      </xdr:blipFill>
      <xdr:spPr>
        <a:xfrm>
          <a:off x="9991287090" y="752475"/>
          <a:ext cx="752235" cy="108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1133187</xdr:colOff>
      <xdr:row>3</xdr:row>
      <xdr:rowOff>151534</xdr:rowOff>
    </xdr:to>
    <xdr:pic>
      <xdr:nvPicPr>
        <xdr:cNvPr id="6" name="Picture 5">
          <a:extLst>
            <a:ext uri="{FF2B5EF4-FFF2-40B4-BE49-F238E27FC236}">
              <a16:creationId xmlns:a16="http://schemas.microsoft.com/office/drawing/2014/main" id="{00000000-0008-0000-3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07858815" y="0"/>
          <a:ext cx="2867026" cy="809625"/>
        </a:xfrm>
        <a:prstGeom prst="rect">
          <a:avLst/>
        </a:prstGeom>
      </xdr:spPr>
    </xdr:pic>
    <xdr:clientData/>
  </xdr:twoCellAnchor>
  <xdr:twoCellAnchor editAs="oneCell">
    <xdr:from>
      <xdr:col>0</xdr:col>
      <xdr:colOff>53975</xdr:colOff>
      <xdr:row>3</xdr:row>
      <xdr:rowOff>50800</xdr:rowOff>
    </xdr:from>
    <xdr:to>
      <xdr:col>0</xdr:col>
      <xdr:colOff>841135</xdr:colOff>
      <xdr:row>5</xdr:row>
      <xdr:rowOff>145280</xdr:rowOff>
    </xdr:to>
    <xdr:pic>
      <xdr:nvPicPr>
        <xdr:cNvPr id="7" name="Picture 6">
          <a:hlinkClick xmlns:r="http://schemas.openxmlformats.org/officeDocument/2006/relationships" r:id="rId2"/>
          <a:extLst>
            <a:ext uri="{FF2B5EF4-FFF2-40B4-BE49-F238E27FC236}">
              <a16:creationId xmlns:a16="http://schemas.microsoft.com/office/drawing/2014/main" id="{00000000-0008-0000-3000-000007000000}"/>
            </a:ext>
          </a:extLst>
        </xdr:cNvPr>
        <xdr:cNvPicPr>
          <a:picLocks noChangeAspect="1"/>
        </xdr:cNvPicPr>
      </xdr:nvPicPr>
      <xdr:blipFill>
        <a:blip xmlns:r="http://schemas.openxmlformats.org/officeDocument/2006/relationships" r:embed="rId3"/>
        <a:stretch>
          <a:fillRect/>
        </a:stretch>
      </xdr:blipFill>
      <xdr:spPr>
        <a:xfrm>
          <a:off x="10509780465" y="698500"/>
          <a:ext cx="787160" cy="10755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906781</xdr:colOff>
      <xdr:row>3</xdr:row>
      <xdr:rowOff>38100</xdr:rowOff>
    </xdr:to>
    <xdr:pic>
      <xdr:nvPicPr>
        <xdr:cNvPr id="6" name="Picture 5">
          <a:extLst>
            <a:ext uri="{FF2B5EF4-FFF2-40B4-BE49-F238E27FC236}">
              <a16:creationId xmlns:a16="http://schemas.microsoft.com/office/drawing/2014/main" id="{00000000-0008-0000-31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35489974" y="0"/>
          <a:ext cx="2867026" cy="809625"/>
        </a:xfrm>
        <a:prstGeom prst="rect">
          <a:avLst/>
        </a:prstGeom>
      </xdr:spPr>
    </xdr:pic>
    <xdr:clientData/>
  </xdr:twoCellAnchor>
  <xdr:twoCellAnchor editAs="oneCell">
    <xdr:from>
      <xdr:col>0</xdr:col>
      <xdr:colOff>200025</xdr:colOff>
      <xdr:row>3</xdr:row>
      <xdr:rowOff>161925</xdr:rowOff>
    </xdr:from>
    <xdr:to>
      <xdr:col>0</xdr:col>
      <xdr:colOff>952260</xdr:colOff>
      <xdr:row>5</xdr:row>
      <xdr:rowOff>276725</xdr:rowOff>
    </xdr:to>
    <xdr:pic>
      <xdr:nvPicPr>
        <xdr:cNvPr id="5" name="Picture 4">
          <a:hlinkClick xmlns:r="http://schemas.openxmlformats.org/officeDocument/2006/relationships" r:id="rId2"/>
          <a:extLst>
            <a:ext uri="{FF2B5EF4-FFF2-40B4-BE49-F238E27FC236}">
              <a16:creationId xmlns:a16="http://schemas.microsoft.com/office/drawing/2014/main" id="{00000000-0008-0000-3100-000005000000}"/>
            </a:ext>
          </a:extLst>
        </xdr:cNvPr>
        <xdr:cNvPicPr>
          <a:picLocks noChangeAspect="1"/>
        </xdr:cNvPicPr>
      </xdr:nvPicPr>
      <xdr:blipFill>
        <a:blip xmlns:r="http://schemas.openxmlformats.org/officeDocument/2006/relationships" r:embed="rId3"/>
        <a:stretch>
          <a:fillRect/>
        </a:stretch>
      </xdr:blipFill>
      <xdr:spPr>
        <a:xfrm>
          <a:off x="9988610565" y="933450"/>
          <a:ext cx="752235" cy="108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992955</xdr:colOff>
      <xdr:row>3</xdr:row>
      <xdr:rowOff>145719</xdr:rowOff>
    </xdr:to>
    <xdr:pic>
      <xdr:nvPicPr>
        <xdr:cNvPr id="4" name="Picture 3">
          <a:extLst>
            <a:ext uri="{FF2B5EF4-FFF2-40B4-BE49-F238E27FC236}">
              <a16:creationId xmlns:a16="http://schemas.microsoft.com/office/drawing/2014/main" id="{00000000-0008-0000-3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37164717" y="0"/>
          <a:ext cx="2868683" cy="805484"/>
        </a:xfrm>
        <a:prstGeom prst="rect">
          <a:avLst/>
        </a:prstGeom>
      </xdr:spPr>
    </xdr:pic>
    <xdr:clientData/>
  </xdr:twoCellAnchor>
  <xdr:twoCellAnchor editAs="oneCell">
    <xdr:from>
      <xdr:col>0</xdr:col>
      <xdr:colOff>59973</xdr:colOff>
      <xdr:row>3</xdr:row>
      <xdr:rowOff>137585</xdr:rowOff>
    </xdr:from>
    <xdr:to>
      <xdr:col>0</xdr:col>
      <xdr:colOff>808398</xdr:colOff>
      <xdr:row>5</xdr:row>
      <xdr:rowOff>448811</xdr:rowOff>
    </xdr:to>
    <xdr:pic>
      <xdr:nvPicPr>
        <xdr:cNvPr id="5" name="Picture 4">
          <a:hlinkClick xmlns:r="http://schemas.openxmlformats.org/officeDocument/2006/relationships" r:id="rId2"/>
          <a:extLst>
            <a:ext uri="{FF2B5EF4-FFF2-40B4-BE49-F238E27FC236}">
              <a16:creationId xmlns:a16="http://schemas.microsoft.com/office/drawing/2014/main" id="{00000000-0008-0000-3200-000005000000}"/>
            </a:ext>
          </a:extLst>
        </xdr:cNvPr>
        <xdr:cNvPicPr>
          <a:picLocks noChangeAspect="1"/>
        </xdr:cNvPicPr>
      </xdr:nvPicPr>
      <xdr:blipFill>
        <a:blip xmlns:r="http://schemas.openxmlformats.org/officeDocument/2006/relationships" r:embed="rId3"/>
        <a:stretch>
          <a:fillRect/>
        </a:stretch>
      </xdr:blipFill>
      <xdr:spPr>
        <a:xfrm>
          <a:off x="10291832236" y="793752"/>
          <a:ext cx="752235" cy="107647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906781</xdr:colOff>
      <xdr:row>3</xdr:row>
      <xdr:rowOff>38100</xdr:rowOff>
    </xdr:to>
    <xdr:pic>
      <xdr:nvPicPr>
        <xdr:cNvPr id="2" name="Picture 1">
          <a:extLst>
            <a:ext uri="{FF2B5EF4-FFF2-40B4-BE49-F238E27FC236}">
              <a16:creationId xmlns:a16="http://schemas.microsoft.com/office/drawing/2014/main" id="{B754016A-B47A-4760-8A57-BED03BD55A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45570894" y="0"/>
          <a:ext cx="2526031" cy="809625"/>
        </a:xfrm>
        <a:prstGeom prst="rect">
          <a:avLst/>
        </a:prstGeom>
      </xdr:spPr>
    </xdr:pic>
    <xdr:clientData/>
  </xdr:twoCellAnchor>
  <xdr:twoCellAnchor editAs="oneCell">
    <xdr:from>
      <xdr:col>0</xdr:col>
      <xdr:colOff>200025</xdr:colOff>
      <xdr:row>3</xdr:row>
      <xdr:rowOff>161925</xdr:rowOff>
    </xdr:from>
    <xdr:to>
      <xdr:col>0</xdr:col>
      <xdr:colOff>952260</xdr:colOff>
      <xdr:row>5</xdr:row>
      <xdr:rowOff>276725</xdr:rowOff>
    </xdr:to>
    <xdr:pic>
      <xdr:nvPicPr>
        <xdr:cNvPr id="3" name="Picture 2">
          <a:hlinkClick xmlns:r="http://schemas.openxmlformats.org/officeDocument/2006/relationships" r:id="rId2"/>
          <a:extLst>
            <a:ext uri="{FF2B5EF4-FFF2-40B4-BE49-F238E27FC236}">
              <a16:creationId xmlns:a16="http://schemas.microsoft.com/office/drawing/2014/main" id="{3F3710EA-8B67-4488-9289-785C9458D3AB}"/>
            </a:ext>
          </a:extLst>
        </xdr:cNvPr>
        <xdr:cNvPicPr>
          <a:picLocks noChangeAspect="1"/>
        </xdr:cNvPicPr>
      </xdr:nvPicPr>
      <xdr:blipFill>
        <a:blip xmlns:r="http://schemas.openxmlformats.org/officeDocument/2006/relationships" r:embed="rId3"/>
        <a:stretch>
          <a:fillRect/>
        </a:stretch>
      </xdr:blipFill>
      <xdr:spPr>
        <a:xfrm>
          <a:off x="10147144665" y="933450"/>
          <a:ext cx="752235" cy="10768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992955</xdr:colOff>
      <xdr:row>3</xdr:row>
      <xdr:rowOff>145719</xdr:rowOff>
    </xdr:to>
    <xdr:pic>
      <xdr:nvPicPr>
        <xdr:cNvPr id="2" name="Picture 1">
          <a:extLst>
            <a:ext uri="{FF2B5EF4-FFF2-40B4-BE49-F238E27FC236}">
              <a16:creationId xmlns:a16="http://schemas.microsoft.com/office/drawing/2014/main" id="{74DE9538-A292-4AF8-A5DE-65552127F7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01608995" y="0"/>
          <a:ext cx="2631255" cy="780719"/>
        </a:xfrm>
        <a:prstGeom prst="rect">
          <a:avLst/>
        </a:prstGeom>
      </xdr:spPr>
    </xdr:pic>
    <xdr:clientData/>
  </xdr:twoCellAnchor>
  <xdr:twoCellAnchor editAs="oneCell">
    <xdr:from>
      <xdr:col>0</xdr:col>
      <xdr:colOff>59973</xdr:colOff>
      <xdr:row>3</xdr:row>
      <xdr:rowOff>137585</xdr:rowOff>
    </xdr:from>
    <xdr:to>
      <xdr:col>0</xdr:col>
      <xdr:colOff>808398</xdr:colOff>
      <xdr:row>5</xdr:row>
      <xdr:rowOff>448811</xdr:rowOff>
    </xdr:to>
    <xdr:pic>
      <xdr:nvPicPr>
        <xdr:cNvPr id="3" name="Picture 2">
          <a:hlinkClick xmlns:r="http://schemas.openxmlformats.org/officeDocument/2006/relationships" r:id="rId2"/>
          <a:extLst>
            <a:ext uri="{FF2B5EF4-FFF2-40B4-BE49-F238E27FC236}">
              <a16:creationId xmlns:a16="http://schemas.microsoft.com/office/drawing/2014/main" id="{39F08D8A-1222-4858-9034-3D5157E10BF1}"/>
            </a:ext>
          </a:extLst>
        </xdr:cNvPr>
        <xdr:cNvPicPr>
          <a:picLocks noChangeAspect="1"/>
        </xdr:cNvPicPr>
      </xdr:nvPicPr>
      <xdr:blipFill>
        <a:blip xmlns:r="http://schemas.openxmlformats.org/officeDocument/2006/relationships" r:embed="rId3"/>
        <a:stretch>
          <a:fillRect/>
        </a:stretch>
      </xdr:blipFill>
      <xdr:spPr>
        <a:xfrm>
          <a:off x="10303428677" y="778935"/>
          <a:ext cx="751600" cy="106687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225426</xdr:colOff>
      <xdr:row>3</xdr:row>
      <xdr:rowOff>149225</xdr:rowOff>
    </xdr:to>
    <xdr:pic>
      <xdr:nvPicPr>
        <xdr:cNvPr id="6" name="Picture 5">
          <a:extLst>
            <a:ext uri="{FF2B5EF4-FFF2-40B4-BE49-F238E27FC236}">
              <a16:creationId xmlns:a16="http://schemas.microsoft.com/office/drawing/2014/main" id="{00000000-0008-0000-33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34289824" y="0"/>
          <a:ext cx="2867026" cy="809625"/>
        </a:xfrm>
        <a:prstGeom prst="rect">
          <a:avLst/>
        </a:prstGeom>
      </xdr:spPr>
    </xdr:pic>
    <xdr:clientData/>
  </xdr:twoCellAnchor>
  <xdr:twoCellAnchor editAs="oneCell">
    <xdr:from>
      <xdr:col>0</xdr:col>
      <xdr:colOff>171450</xdr:colOff>
      <xdr:row>4</xdr:row>
      <xdr:rowOff>9525</xdr:rowOff>
    </xdr:from>
    <xdr:to>
      <xdr:col>0</xdr:col>
      <xdr:colOff>917335</xdr:colOff>
      <xdr:row>5</xdr:row>
      <xdr:rowOff>307840</xdr:rowOff>
    </xdr:to>
    <xdr:pic>
      <xdr:nvPicPr>
        <xdr:cNvPr id="7" name="Picture 6">
          <a:hlinkClick xmlns:r="http://schemas.openxmlformats.org/officeDocument/2006/relationships" r:id="rId2"/>
          <a:extLst>
            <a:ext uri="{FF2B5EF4-FFF2-40B4-BE49-F238E27FC236}">
              <a16:creationId xmlns:a16="http://schemas.microsoft.com/office/drawing/2014/main" id="{00000000-0008-0000-3300-000007000000}"/>
            </a:ext>
          </a:extLst>
        </xdr:cNvPr>
        <xdr:cNvPicPr>
          <a:picLocks noChangeAspect="1"/>
        </xdr:cNvPicPr>
      </xdr:nvPicPr>
      <xdr:blipFill>
        <a:blip xmlns:r="http://schemas.openxmlformats.org/officeDocument/2006/relationships" r:embed="rId3"/>
        <a:stretch>
          <a:fillRect/>
        </a:stretch>
      </xdr:blipFill>
      <xdr:spPr>
        <a:xfrm>
          <a:off x="9987619965" y="904875"/>
          <a:ext cx="752235" cy="10800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1A8C8591-7498-48D8-9FD4-B9DE5EE3946D}" name="Table38" displayName="Table38" ref="A7:M50" totalsRowShown="0" headerRowDxfId="109" dataDxfId="108">
  <autoFilter ref="A7:M50" xr:uid="{E550AF32-E628-4C05-8C56-946B3440CCA6}"/>
  <tableColumns count="13">
    <tableColumn id="1" xr3:uid="{E8B1BB4C-0D59-482E-81CF-43C99620E678}" name="نهاية الفترة_x000a_End of Period" dataDxfId="107"/>
    <tableColumn id="2" xr3:uid="{75DCCF4A-63DE-4412-967F-5A1DED62991B}" name="مجموع القوى العاملة لدى مؤسسات السوق المالية * | ذكر Total Workforce at Capital Market Institutions | Male * " dataDxfId="106"/>
    <tableColumn id="3" xr3:uid="{F990A08F-41E8-476F-A71E-29650E3D4875}" name="مجموع القوى العاملة لدى مؤسسات السوق المالية * | أنثى Total Workforce at Capital Market Institutions * " dataDxfId="105"/>
    <tableColumn id="4" xr3:uid="{FBB546CA-D769-442F-854F-BA5A0E818C3D}" name="نسبة التوطين_x000a_Saudization _x000a_%" dataDxfId="104" dataCellStyle="Percent"/>
    <tableColumn id="5" xr3:uid="{4AF348E1-8379-4AA8-8747-DD780AB167A3}" name="مجموع القوى العاملة للشركات المرخصة بممارسة التصنيف الائتماني **| ذكر Total Workforce at Companies Licensed to Exercise Credit Ratings ** " dataDxfId="103"/>
    <tableColumn id="6" xr3:uid="{0E06E7B5-5627-4629-8A46-E4EA7CF286EA}" name="مجموع القوى العاملة للشركات المرخصة بممارسة التصنيف الائتماني ** | أنثى Total Workforce at Companies Licensed to Exercise Credit Ratings ** " dataDxfId="102"/>
    <tableColumn id="7" xr3:uid="{3D4E1811-0244-44C1-887F-5C70897F172D}" name="نسبة التوطين_x000a_Saudization _x000a_%   " dataDxfId="101" dataCellStyle="Percent"/>
    <tableColumn id="8" xr3:uid="{7FDA4020-E1BE-4378-8C61-2924FDA53CE4}" name="مجموع القوى العاملة لمؤسسات البنية الأساسية للسوق *** | ذكر,***** Total Workforce at Market Infrastructure Enterprises ***,*****" dataDxfId="100"/>
    <tableColumn id="9" xr3:uid="{A141557D-FD79-49BC-8852-361EDEC173A9}" name="مجموع القوى العاملة لمؤسسات البنية الأساسية للسوق ***| أنثى ,***** Total Workforce at Market Infrastructure Enterprises ***,***** " dataDxfId="99"/>
    <tableColumn id="10" xr3:uid="{E7FDB838-074B-4E07-98AC-4A1D8B4DD6C7}" name="نسبة التوطين_x000a_Saudization _x000a_% " dataDxfId="98" dataCellStyle="Percent"/>
    <tableColumn id="11" xr3:uid="{51D05A27-963C-4353-A628-A7E573E4C6DD}" name="مجموع القوى العاملة حسب شركة التقنية المالية **** | ذكر  Total Workforce at FinTech Companies **** " dataDxfId="97"/>
    <tableColumn id="12" xr3:uid="{7D7C658A-C5D5-418A-B947-85FC99228493}" name="مجموع القوى العاملة حسب شركة التقنية المالية| أنثى **** Total Workforce at FinTech Companies **** " dataDxfId="96"/>
    <tableColumn id="13" xr3:uid="{A6195D6F-0323-4C99-B2C6-B0D6D9038279}" name="نسبة التوطين_x000a_Saudization _x000a_%     " dataDxfId="95" dataCellStyle="Percent"/>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8BA8A26-1A1B-48FE-8150-34AE28B40192}" name="Table443" displayName="Table443" ref="A7:I15" totalsRowShown="0">
  <autoFilter ref="A7:I15" xr:uid="{26382D57-D0E9-4232-895B-0D6F10CE88C9}"/>
  <tableColumns count="9">
    <tableColumn id="1" xr3:uid="{EF8D1ED4-588A-4C6B-B5EF-DAE4FE0157EC}" name="نهاية الفترة_x000a_End of Period" dataDxfId="31"/>
    <tableColumn id="2" xr3:uid="{F6FBF0A5-8457-4728-8865-235BBF9DB3C0}" name="المحافظ والحسابات الاستثمارية وتنفيذ الصفقات_x000a_Investment Portfolios, Accounts, and Trade Execution" dataDxfId="30"/>
    <tableColumn id="3" xr3:uid="{D8ACA9EB-EE17-48BC-A905-3876DCC078F4}" name="منصات التداول والأنظمة التقنية_x000a_Trading Platforms and Technical Systems" dataDxfId="29"/>
    <tableColumn id="4" xr3:uid="{279DEDB6-2110-4EAA-B44A-8D16E857FAD6}" name="خدمات ومنتجات شركات التقنية المالية_x000a_FinTech Companies’ Services and Products" dataDxfId="28"/>
    <tableColumn id="5" xr3:uid="{DD5D4956-016C-4BCE-B5B1-697F02CC9A5C}" name="عدم استلام أرباح_x000a_Non-Receipt of Dividends" dataDxfId="27"/>
    <tableColumn id="6" xr3:uid="{FB4AA5D9-D308-4D9A-A0BE-E10703908A71}" name="الصناديق الاستثمارية_x000a_Investment Funds" dataDxfId="26"/>
    <tableColumn id="7" xr3:uid="{40E164A9-EC3E-46F1-81A4-1DC3AA8D72F5}" name="الاكتتابات_x000a_IPOs" dataDxfId="25"/>
    <tableColumn id="8" xr3:uid="{EC42A133-C9C8-4192-95D6-9968506427B8}" name="أخرى_x000a_Others" dataDxfId="24"/>
    <tableColumn id="9" xr3:uid="{C94A5706-76B6-4820-A1BE-0B5D2FA3E617}" name="الإجمالي_x000a_Total" dataDxfId="23">
      <calculatedColumnFormula>SUM(B8:H8)</calculatedColumnFormula>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816ACC7-96C4-4C5B-9D42-CEC75E6B503A}" name="_71" displayName="_71" ref="A7:B12" totalsRowShown="0">
  <autoFilter ref="A7:B12" xr:uid="{3FB5A4C0-08CE-4F51-874C-7BFB80582D29}"/>
  <tableColumns count="2">
    <tableColumn id="1" xr3:uid="{8268063A-6EAF-44AF-B461-C6E5273793EF}" name="التاريخ" dataDxfId="22"/>
    <tableColumn id="2" xr3:uid="{3958C3A1-7CEC-4327-97A9-697432FCB27A}" name="عدد مؤسسات السوق المالية المرخصة" dataDxfId="21"/>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CAF1177-577B-4AFB-8933-80C589697A5E}" name="_58" displayName="_58" ref="A7:J72" totalsRowShown="0" headerRowDxfId="20" headerRowBorderDxfId="19">
  <autoFilter ref="A7:J72" xr:uid="{1D76D295-7002-446D-A43B-05E86FB6E150}"/>
  <tableColumns count="10">
    <tableColumn id="27" xr3:uid="{C3A5D029-45B7-4ACC-A90D-40028E24AA57}" name="التاريخ" dataDxfId="18" dataCellStyle="Normal 2 2 3"/>
    <tableColumn id="26" xr3:uid="{CB9CFFE5-C6C0-498B-BF8C-85811A513A05}" name="البنود" dataDxfId="17" dataCellStyle="Normal 2 2 3"/>
    <tableColumn id="1" xr3:uid="{C5C2439F-4CBF-48D5-8CED-A34DECF4CBA3}" name="Accounts" dataDxfId="16"/>
    <tableColumn id="41" xr3:uid="{E57A1FBA-4F1D-4E71-8329-32B63DEDCE26}" name="مؤسسات السوق المالية التابعة لبنوك سعودية" dataDxfId="15" dataCellStyle="Normal 2 2 3"/>
    <tableColumn id="42" xr3:uid="{8FF4C5AF-ABB8-4796-B4A7-C98268F130C2}" name="مؤسسات السوق المالية السعودية" dataDxfId="14" dataCellStyle="Normal 2 2 3"/>
    <tableColumn id="43" xr3:uid="{2F8B90A1-CC30-41F6-8A3E-08F2A60194E8}" name="مؤسسات السوق المالية الإقليمية" dataDxfId="13" dataCellStyle="Normal 2 2 3"/>
    <tableColumn id="44" xr3:uid="{C4B4DFFA-2777-4E09-8179-9AAAB441D706}" name="مؤسسات السوق المالية الدولية" dataDxfId="12" dataCellStyle="Normal 2 2 3"/>
    <tableColumn id="2" xr3:uid="{F2754596-9837-4FBF-9B0D-24DE85C252E1}" name="مؤسسات السوق المالية المرخصة بإدارة الاستثمارات" dataDxfId="11" dataCellStyle="Normal 2 2 3"/>
    <tableColumn id="3" xr3:uid="{2084E90E-F41A-4B66-BF8E-1A78240BC81D}" name="مؤسسات السوق المالية برخصة ترتيب/مشورة" dataDxfId="10" dataCellStyle="Normal 2 2 3"/>
    <tableColumn id="4" xr3:uid="{9E4AB322-0891-4CD5-8261-3D80BBD0EE13}" name="الإجمالي" dataDxfId="9">
      <calculatedColumnFormula>SUM(D8:I8)</calculatedColumnFormula>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8485537-D0DD-485F-9A0D-30A3B13D3016}" name="_59" displayName="_59" ref="A7:J107" totalsRowShown="0">
  <autoFilter ref="A7:J107" xr:uid="{B33CA046-2EF0-48C0-89DE-0761196C5A90}"/>
  <tableColumns count="10">
    <tableColumn id="1" xr3:uid="{EEC2761E-C9CB-4A58-AF10-18784ADAD535}" name="التاريخ"/>
    <tableColumn id="2" xr3:uid="{0165C552-68EB-409A-B525-A40C7A8FB4C5}" name="البنود_x000a_" dataDxfId="8" dataCellStyle="Normal 2 2 3"/>
    <tableColumn id="10" xr3:uid="{1F8C63D1-7851-4C5B-89CD-0237B7DB89DC}" name="Accounts" dataDxfId="7" dataCellStyle="Normal 2 2 3"/>
    <tableColumn id="3" xr3:uid="{2D64BFC6-616B-4DB1-938D-BE1C87AB00F0}" name="مؤسسات السوق المالية التابعة لبنوك سعودية" dataDxfId="6" dataCellStyle="Normal 2 2 3"/>
    <tableColumn id="4" xr3:uid="{A345C6CF-0FD1-43EB-9FD1-1D3FCEFAE41F}" name="مؤسسات السوق المالية السعودية" dataDxfId="5" dataCellStyle="Normal 2 2 3"/>
    <tableColumn id="5" xr3:uid="{BE42EAE4-B189-4848-A795-C02663B45E42}" name="مؤسسات السوق المالية الإقليمية" dataDxfId="4" dataCellStyle="Normal 2 2 3"/>
    <tableColumn id="6" xr3:uid="{3F1DAF40-EA2B-47FC-81EB-62810A41781F}" name="مؤسسات السوق المالية الدولية" dataDxfId="3" dataCellStyle="Normal 2 2 3"/>
    <tableColumn id="7" xr3:uid="{3F1E5235-DFFC-4357-A887-E6A65C1BDB4D}" name="مؤسسات السوق المالية المرخصة بإدارة الاستثمارات" dataDxfId="2" dataCellStyle="Normal 2 2 3"/>
    <tableColumn id="8" xr3:uid="{723DBDAF-9AFE-4368-8923-359B69F4C4EE}" name="مؤسسات السوق المالية برخصة ترتيب/مشورة" dataDxfId="1" dataCellStyle="Normal 2 2 3"/>
    <tableColumn id="9" xr3:uid="{EF318C58-E4C2-4CB8-A2F9-95C712ECDF6B}" name="الإجمالي" dataDxfId="0" dataCellStyle="Normal 2 2 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CC29EB3A-6F43-43DE-A865-D5A70E499DD6}" name="Table39" displayName="Table39" ref="A7:D54" totalsRowShown="0" headerRowDxfId="94">
  <autoFilter ref="A7:D54" xr:uid="{CBF136DF-1BB6-4774-B3F7-CDE64A6472F4}"/>
  <tableColumns count="4">
    <tableColumn id="1" xr3:uid="{F041035D-D878-4A8D-B8EF-986A41A7C00E}" name="نهاية الفترة End of Period" dataDxfId="93"/>
    <tableColumn id="2" xr3:uid="{95CC488E-E8C6-4EEE-A5F6-39B5646CF0A5}" name="قاعدة رأس المال _x000a_(مليون ريال) * Capital Base_x000a_* (Million Riyals)" dataDxfId="92"/>
    <tableColumn id="3" xr3:uid="{B39B066A-44C0-4A3B-A7EA-E063B9789723}" name="الحد الأدنى لمتطلبات رأس المال_x000a_ (مليون ريال) ** Minimum Capital Requirements        (Million Riyals) **" dataDxfId="91"/>
    <tableColumn id="4" xr3:uid="{CD94FB1E-D198-4185-9878-0BA4C9509933}" name="معدل تغطية رأس المال*** Capital Adequacy Ratio***" dataDxfId="90" dataCellStyle="Comm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CE4EFF33-11EE-4170-91A4-AF5088CEAF67}" name="Table40" displayName="Table40" ref="A7:J50" totalsRowShown="0" headerRowDxfId="89" dataDxfId="88">
  <autoFilter ref="A7:J50" xr:uid="{78B0F231-DE39-44A9-B33B-28A78D34E944}"/>
  <tableColumns count="10">
    <tableColumn id="1" xr3:uid="{8DABCD09-F082-4E70-9CF6-9C3267A6CC8F}" name="نهاية الفترة_x000a_End of Period" dataDxfId="87"/>
    <tableColumn id="2" xr3:uid="{F06DA8F7-C271-4A57-A99D-B7135842EC7B}" name="التمويل المباشر* (عدد العملاء)_x000a_Direct margin* _x000a_  No. of clients " dataDxfId="86"/>
    <tableColumn id="3" xr3:uid="{AA356CC1-E68B-471A-8A50-DE3A7D846D26}" name="التمويل المباشر * (قيمة التمويل المتاح) (مليون ريال) _x000a_Direct margin*  Margin commitment (Million Riyals)" dataDxfId="85"/>
    <tableColumn id="4" xr3:uid="{FCC8F633-3B8C-4722-95E6-3AC05AA8337F}" name="التمويل المباشر* (التمويل المستخدم) (مليون ريال)_x000a_Direct margin* قيمة   Outstanding balance (Million Riyals)" dataDxfId="84"/>
    <tableColumn id="5" xr3:uid="{B2CD3BC1-0280-4867-97B2-5CCECE0122F8}" name="التمويل غير  المباشر** ( عدد _x000a_العملاء)_x000a_**Indirect margin No. of clients " dataDxfId="83"/>
    <tableColumn id="6" xr3:uid="{78F3C683-DD97-48FF-88A8-2338E9BCD14D}" name="التمويل غير  المباشر** ( قيمة التمويل المتاح)  (مليون ريال)_x000a_**Indirect margin_x000a_ Margin commitment (Million Riyals)" dataDxfId="82"/>
    <tableColumn id="7" xr3:uid="{3DB254A1-8BAD-4206-95BA-C71BF5D4F498}" name="التمويل غير  المباشر** ( قيمة التمويل المستخدم) (مليون ريال)_x000a_**Indirect margin_x000a_   Outstanding balance (Million Riyals)" dataDxfId="81"/>
    <tableColumn id="8" xr3:uid="{86B44D9C-5E06-454F-82F4-BA30D738C98B}" name="اجمالي عدد_x000a_ العملاء _x000a_Total  No. of clients " dataDxfId="80">
      <calculatedColumnFormula>E8+B8</calculatedColumnFormula>
    </tableColumn>
    <tableColumn id="9" xr3:uid="{B40EFFBB-5EFC-4DB6-8920-3D8087B7E800}" name="إجمالي قيمة التمويل المتاح  (مليون ريال)_x000a_Total _x000a_ Margin commitment (Million Riyals)" dataDxfId="79">
      <calculatedColumnFormula>F8+C8</calculatedColumnFormula>
    </tableColumn>
    <tableColumn id="10" xr3:uid="{6C40736F-38D9-4CBD-9933-1A5DEC35F9E5}" name="إجمالي قيمة التمويل المستخدم_x000a_ (مليون ريال)_x000a_Total   Outstanding balance (Million Riyals)" dataDxfId="78">
      <calculatedColumnFormula>G8+D8</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B23785BC-E01A-4A23-B467-2F77410A80EC}" name="Table41" displayName="Table41" ref="A7:I50" totalsRowShown="0" headerRowDxfId="77" dataDxfId="76">
  <autoFilter ref="A7:I50" xr:uid="{E345C81A-FB42-43E5-B839-D271B6999F02}"/>
  <tableColumns count="9">
    <tableColumn id="1" xr3:uid="{5718A05D-03BA-4CA7-9A78-414813594DB7}" name="خلال  الفترة During Period" dataDxfId="75"/>
    <tableColumn id="2" xr3:uid="{8DFD8351-3837-495A-872D-35F89EB85836}" name="محلية Local Market" dataDxfId="74"/>
    <tableColumn id="3" xr3:uid="{C0A02290-43A4-4151-B9AA-B203A0B8F6C1}" name="خليجية GCC Markets" dataDxfId="73"/>
    <tableColumn id="4" xr3:uid="{66794ADA-763D-4C6F-83E6-C9F1E6E81368}" name="عربية Arab Markets" dataDxfId="72"/>
    <tableColumn id="5" xr3:uid="{DF735773-0B05-4359-B58B-A9EBAF84CF24}" name="آسيوية Asian Markets" dataDxfId="71"/>
    <tableColumn id="6" xr3:uid="{F0AFACFD-651D-46ED-80DE-110DBB98C6E4}" name="أمريكية USA Markets" dataDxfId="70"/>
    <tableColumn id="7" xr3:uid="{F5FA5690-77D0-4275-89E7-07B62106F187}" name="أوروبية European Markets" dataDxfId="69"/>
    <tableColumn id="8" xr3:uid="{F8B9BE8C-0796-4265-9793-4DCD5DB12264}" name="أخرى Other Markets" dataDxfId="68"/>
    <tableColumn id="9" xr3:uid="{AE59EC26-A212-453A-B8C7-B2A954AD63B0}" name="الإجمالي Total" dataDxfId="67">
      <calculatedColumnFormula>SUM(B8:H8)</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D0EB7EF4-BE7E-4118-8100-68F54CF2A8D4}" name="Table42" displayName="Table42" ref="A7:I47" totalsRowShown="0" headerRowDxfId="66" dataDxfId="65">
  <autoFilter ref="A7:I47" xr:uid="{F87599D3-E61F-4E8E-81E5-9B408E1653EB}"/>
  <tableColumns count="9">
    <tableColumn id="1" xr3:uid="{0680B297-7C19-4509-8587-AC7EE03375AB}" name="نهاية الفترة_x000a_End of Period" dataDxfId="64"/>
    <tableColumn id="2" xr3:uid="{DCB2B12C-AC77-4D38-98CB-5396CCE2DDD6}" name="التعامل   Dealing" dataDxfId="63"/>
    <tableColumn id="3" xr3:uid="{A183CA52-D701-4C8F-B336-9ED028F1F25A}" name="إدارة الأصول   Asset Management" dataDxfId="62"/>
    <tableColumn id="4" xr3:uid="{14D59806-5D86-4A45-9205-202D4DC1E5A1}" name="المصرفية الاستثمارية Investment Banking" dataDxfId="61"/>
    <tableColumn id="5" xr3:uid="{1218AFD1-ADE2-424C-8232-73B9C5EA5AB8}" name="المشورة/الأبحاث Advice/ Research" dataDxfId="60"/>
    <tableColumn id="6" xr3:uid="{40ACD36C-03E0-4B33-A0C1-9E7D60384F16}" name="الحفظ Custody" dataDxfId="59"/>
    <tableColumn id="7" xr3:uid="{42EE2E96-126B-4216-A27D-B11285DD68E7}" name="الاستثمارات  Investments" dataDxfId="58"/>
    <tableColumn id="8" xr3:uid="{8A75F5C4-7F21-4089-BB65-0A3B3E9F441B}" name="إيرادات أخرى  Other Revenues" dataDxfId="57"/>
    <tableColumn id="9" xr3:uid="{42CB8E89-89EE-4D5F-819C-998E106471B4}" name="الإجمالي Total" dataDxfId="56">
      <calculatedColumnFormula>SUM(B8:H8)</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06EBA49-5DB5-4801-BD23-828FB78C0EF0}" name="Table416" displayName="Table416" ref="A7:C12" totalsRowShown="0" headerRowDxfId="55" dataDxfId="54">
  <autoFilter ref="A7:C12" xr:uid="{E345C81A-FB42-43E5-B839-D271B6999F02}"/>
  <tableColumns count="3">
    <tableColumn id="1" xr3:uid="{D83143A7-B3B8-4E39-BB43-26D38267A530}" name="نهاية الفترة_x000a_End of Period" dataDxfId="53"/>
    <tableColumn id="2" xr3:uid="{8E272019-0448-442A-86D5-0DED8162620C}" name="القيمة المتداولة (مليون ريال) values traded _x000a_(Million Riyals)" dataDxfId="52"/>
    <tableColumn id="3" xr3:uid="{ADBFE68B-DF15-498F-A86C-31999A0E6874}" name="قيمة أصول العملاء1(مليون ريال) clients’ assets1_x000a_(Million Riyals)" dataDxfId="5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F4DD660-28B1-47E7-9479-37B912E749FD}" name="Table422" displayName="Table422" ref="A7:D9" totalsRowShown="0" headerRowDxfId="50" dataDxfId="49">
  <autoFilter ref="A7:D9" xr:uid="{F87599D3-E61F-4E8E-81E5-9B408E1653EB}"/>
  <tableColumns count="4">
    <tableColumn id="1" xr3:uid="{B1BDC170-EB24-493F-AEFF-F82F4BCD3C74}" name="نهاية الفترة_x000a_End of Period" dataDxfId="48"/>
    <tableColumn id="2" xr3:uid="{9BA7FC28-C726-435A-AB44-21D943FF370D}" name="الاستثمارات المحلية" dataDxfId="47"/>
    <tableColumn id="3" xr3:uid="{F4BBA5CB-7F31-4C4A-A57F-6FE39D968958}" name="الاستثمارات الأجنبية " dataDxfId="46"/>
    <tableColumn id="9" xr3:uid="{5BBFB50E-086A-4225-991C-FC2F6F85BB97}" name="الإجمالي Total" dataDxfId="45">
      <calculatedColumnFormula>SUM(B8:C9)</calculatedColumnFormula>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7DB27C0E-1D76-4511-9300-741E59F76D57}" name="Table43" displayName="Table43" ref="A7:H50" totalsRowShown="0" headerRowDxfId="44" dataDxfId="43">
  <autoFilter ref="A7:H50" xr:uid="{0A2418E9-83BE-4F09-9813-842C95E2AB43}"/>
  <tableColumns count="8">
    <tableColumn id="1" xr3:uid="{83DE6D0F-C694-40C4-84C5-3A7BC4CEAB2C}" name="نهاية الفترة_x000a_End of Period" dataDxfId="42"/>
    <tableColumn id="2" xr3:uid="{09474550-8682-47AF-99A1-F11AAE36EDB2}" name="عدد المحافظ  Number of DPMs" dataDxfId="41"/>
    <tableColumn id="3" xr3:uid="{276BDDD8-7F00-4995-ABA6-A84E06F06EE2}" name="قيم الأصول (أسهم محلية)_x000a_Assets Values    Local Shares" dataDxfId="40"/>
    <tableColumn id="4" xr3:uid="{FC06B3DA-E5B5-4DE0-A7F5-20A53B558FC8}" name="قيم الأصول (أسهم عالمية)_x000a_Assets Values   International Shares" dataDxfId="39"/>
    <tableColumn id="5" xr3:uid="{A0C30F65-A633-4A6D-89A6-4E47A8BC709E}" name="قيم الأصول (أدوات دين)_x000a_Assets Values   Debt Securities" dataDxfId="38"/>
    <tableColumn id="6" xr3:uid="{C0FB5AAD-7BC5-49DE-BD8C-32E1554FFECA}" name="قيم الأصول (صناديق الاستثمار)_x000a_Assets Values   Investment Funds" dataDxfId="37"/>
    <tableColumn id="7" xr3:uid="{C7EB9B0D-9140-432C-9180-333F8992AC9F}" name="قيم الأصول (أخرى)_x000a_Assets Values   Others" dataDxfId="36"/>
    <tableColumn id="8" xr3:uid="{EB73C561-252C-4055-8967-4D1FC88F6529}" name="إجمالي قيم الأصول_x000a_Assets Values   Total" dataDxfId="35">
      <calculatedColumnFormula>SUM(C8:G8)</calculatedColumnFormula>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2297D081-FAF3-4FC6-90CC-3561FCACC82E}" name="Table44" displayName="Table44" ref="A7:C27" totalsRowShown="0">
  <autoFilter ref="A7:C27" xr:uid="{26382D57-D0E9-4232-895B-0D6F10CE88C9}"/>
  <tableColumns count="3">
    <tableColumn id="1" xr3:uid="{337961B5-00CE-4171-8D8A-AD409BB8227F}" name="نهاية الفترة_x000a_End of Period" dataDxfId="34"/>
    <tableColumn id="2" xr3:uid="{03C5E750-71C5-4D52-A4BC-C7AD50159B4A}" name="عدد  مؤسسات السوق المالية المرخص لها في نشاط الحفظ Number of Financial Market Institutions licensed in custody" dataDxfId="33"/>
    <tableColumn id="3" xr3:uid="{B5E10645-7746-4161-BE56-41B3B9541C1A}" name="حجم الأصول (مليون ريال)  Asset Size_x000a_ (Million Riyals)" dataDxfId="3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pageSetUpPr autoPageBreaks="0"/>
  </sheetPr>
  <dimension ref="A1:H20"/>
  <sheetViews>
    <sheetView showGridLines="0" showRowColHeaders="0" rightToLeft="1" topLeftCell="A4" zoomScale="85" zoomScaleNormal="85" workbookViewId="0">
      <selection activeCell="D18" sqref="D18:H18"/>
    </sheetView>
  </sheetViews>
  <sheetFormatPr defaultColWidth="12.42578125" defaultRowHeight="15"/>
  <cols>
    <col min="1" max="1" width="19" style="18" customWidth="1"/>
    <col min="2" max="2" width="69" style="18" customWidth="1"/>
    <col min="3" max="8" width="12.42578125" style="18"/>
    <col min="9" max="9" width="17.42578125" style="18" customWidth="1"/>
    <col min="10" max="16384" width="12.42578125" style="18"/>
  </cols>
  <sheetData>
    <row r="1" spans="1:8" ht="15" customHeight="1">
      <c r="B1" s="113" t="s">
        <v>132</v>
      </c>
      <c r="C1" s="113"/>
      <c r="D1" s="113"/>
      <c r="E1" s="113"/>
      <c r="F1" s="113"/>
      <c r="G1" s="113"/>
      <c r="H1" s="113"/>
    </row>
    <row r="2" spans="1:8" ht="15" customHeight="1">
      <c r="B2" s="113"/>
      <c r="C2" s="113"/>
      <c r="D2" s="113"/>
      <c r="E2" s="113"/>
      <c r="F2" s="113"/>
      <c r="G2" s="113"/>
      <c r="H2" s="113"/>
    </row>
    <row r="3" spans="1:8" ht="15" customHeight="1">
      <c r="B3" s="113"/>
      <c r="C3" s="113"/>
      <c r="D3" s="113"/>
      <c r="E3" s="113"/>
      <c r="F3" s="113"/>
      <c r="G3" s="113"/>
      <c r="H3" s="113"/>
    </row>
    <row r="4" spans="1:8" ht="15" customHeight="1">
      <c r="B4" s="113"/>
      <c r="C4" s="113"/>
      <c r="D4" s="113"/>
      <c r="E4" s="113"/>
      <c r="F4" s="113"/>
      <c r="G4" s="113"/>
      <c r="H4" s="113"/>
    </row>
    <row r="5" spans="1:8" ht="15" customHeight="1">
      <c r="B5" s="113"/>
      <c r="C5" s="113"/>
      <c r="D5" s="113"/>
      <c r="E5" s="113"/>
      <c r="F5" s="113"/>
      <c r="G5" s="113"/>
      <c r="H5" s="113"/>
    </row>
    <row r="6" spans="1:8" ht="10.5" customHeight="1"/>
    <row r="7" spans="1:8" ht="43.5" customHeight="1">
      <c r="B7" s="114" t="s">
        <v>40</v>
      </c>
      <c r="C7" s="115"/>
      <c r="D7" s="115"/>
      <c r="E7" s="115"/>
      <c r="F7" s="115"/>
      <c r="G7" s="115"/>
      <c r="H7" s="115"/>
    </row>
    <row r="8" spans="1:8" ht="20.100000000000001" customHeight="1">
      <c r="A8" s="61"/>
      <c r="B8" s="62"/>
      <c r="C8" s="62"/>
      <c r="D8" s="62"/>
      <c r="E8" s="62"/>
      <c r="F8" s="62"/>
      <c r="G8" s="62"/>
      <c r="H8" s="62"/>
    </row>
    <row r="9" spans="1:8" s="66" customFormat="1" ht="36.75" customHeight="1">
      <c r="A9" s="65"/>
      <c r="B9" s="96" t="s">
        <v>136</v>
      </c>
      <c r="C9" s="118" t="s">
        <v>137</v>
      </c>
      <c r="D9" s="118"/>
      <c r="E9" s="118"/>
      <c r="F9" s="118"/>
      <c r="G9" s="118"/>
      <c r="H9" s="118"/>
    </row>
    <row r="10" spans="1:8" s="66" customFormat="1" ht="36.75" customHeight="1">
      <c r="A10" s="65"/>
      <c r="B10" s="63" t="s">
        <v>138</v>
      </c>
      <c r="C10" s="119" t="s">
        <v>139</v>
      </c>
      <c r="D10" s="119"/>
      <c r="E10" s="119"/>
      <c r="F10" s="119"/>
      <c r="G10" s="119"/>
      <c r="H10" s="119"/>
    </row>
    <row r="11" spans="1:8" s="66" customFormat="1" ht="36.75" customHeight="1">
      <c r="A11" s="65"/>
      <c r="B11" s="44" t="s">
        <v>140</v>
      </c>
      <c r="C11" s="120" t="s">
        <v>143</v>
      </c>
      <c r="D11" s="120"/>
      <c r="E11" s="120"/>
      <c r="F11" s="120"/>
      <c r="G11" s="120"/>
      <c r="H11" s="120"/>
    </row>
    <row r="12" spans="1:8" s="66" customFormat="1" ht="36.75" customHeight="1">
      <c r="A12" s="65"/>
      <c r="B12" s="67" t="s">
        <v>141</v>
      </c>
      <c r="C12" s="121" t="s">
        <v>144</v>
      </c>
      <c r="D12" s="121"/>
      <c r="E12" s="121"/>
      <c r="F12" s="121"/>
      <c r="G12" s="121"/>
      <c r="H12" s="121"/>
    </row>
    <row r="13" spans="1:8" s="66" customFormat="1" ht="36.75" customHeight="1">
      <c r="A13" s="65"/>
      <c r="B13" s="73" t="s">
        <v>142</v>
      </c>
      <c r="C13" s="122" t="s">
        <v>145</v>
      </c>
      <c r="D13" s="122"/>
      <c r="E13" s="122"/>
      <c r="F13" s="122"/>
      <c r="G13" s="122"/>
      <c r="H13" s="122"/>
    </row>
    <row r="14" spans="1:8" s="66" customFormat="1" ht="36.75" customHeight="1">
      <c r="A14" s="65"/>
      <c r="B14" s="109" t="s">
        <v>166</v>
      </c>
      <c r="C14" s="108"/>
      <c r="D14" s="117" t="s">
        <v>167</v>
      </c>
      <c r="E14" s="117"/>
      <c r="F14" s="117"/>
      <c r="G14" s="117"/>
      <c r="H14" s="117"/>
    </row>
    <row r="15" spans="1:8" s="66" customFormat="1" ht="36.75" customHeight="1">
      <c r="A15" s="65"/>
      <c r="B15" s="100" t="s">
        <v>173</v>
      </c>
      <c r="C15" s="102"/>
      <c r="D15" s="123" t="s">
        <v>176</v>
      </c>
      <c r="E15" s="123"/>
      <c r="F15" s="123"/>
      <c r="G15" s="123"/>
      <c r="H15" s="123"/>
    </row>
    <row r="16" spans="1:8" s="66" customFormat="1" ht="36.75" customHeight="1">
      <c r="A16" s="65"/>
      <c r="B16" s="103" t="s">
        <v>174</v>
      </c>
      <c r="C16" s="108"/>
      <c r="D16" s="124" t="s">
        <v>175</v>
      </c>
      <c r="E16" s="124"/>
      <c r="F16" s="124"/>
      <c r="G16" s="124"/>
      <c r="H16" s="124"/>
    </row>
    <row r="17" spans="1:8" s="66" customFormat="1" ht="36.75" customHeight="1">
      <c r="A17" s="65"/>
      <c r="B17" s="67" t="s">
        <v>177</v>
      </c>
      <c r="C17" s="102"/>
      <c r="D17" s="121" t="s">
        <v>178</v>
      </c>
      <c r="E17" s="121"/>
      <c r="F17" s="121"/>
      <c r="G17" s="121"/>
      <c r="H17" s="121"/>
    </row>
    <row r="18" spans="1:8" s="66" customFormat="1" ht="36.75" customHeight="1">
      <c r="A18" s="65"/>
      <c r="B18" s="101" t="s">
        <v>179</v>
      </c>
      <c r="C18" s="108"/>
      <c r="D18" s="124" t="s">
        <v>180</v>
      </c>
      <c r="E18" s="124"/>
      <c r="F18" s="124"/>
      <c r="G18" s="124"/>
      <c r="H18" s="124"/>
    </row>
    <row r="19" spans="1:8" s="66" customFormat="1" ht="36.75" customHeight="1">
      <c r="A19" s="65"/>
      <c r="B19" s="67" t="s">
        <v>181</v>
      </c>
      <c r="C19" s="102"/>
      <c r="D19" s="121" t="s">
        <v>182</v>
      </c>
      <c r="E19" s="121"/>
      <c r="F19" s="121"/>
      <c r="G19" s="121"/>
      <c r="H19" s="121"/>
    </row>
    <row r="20" spans="1:8" ht="105" customHeight="1">
      <c r="B20" s="64" t="s">
        <v>183</v>
      </c>
      <c r="C20" s="107"/>
      <c r="D20" s="116" t="s">
        <v>184</v>
      </c>
      <c r="E20" s="116"/>
      <c r="F20" s="116"/>
      <c r="G20" s="116"/>
      <c r="H20" s="116"/>
    </row>
  </sheetData>
  <mergeCells count="14">
    <mergeCell ref="B1:H5"/>
    <mergeCell ref="B7:H7"/>
    <mergeCell ref="D20:H20"/>
    <mergeCell ref="D14:H14"/>
    <mergeCell ref="C9:H9"/>
    <mergeCell ref="C10:H10"/>
    <mergeCell ref="C11:H11"/>
    <mergeCell ref="C12:H12"/>
    <mergeCell ref="C13:H13"/>
    <mergeCell ref="D15:H15"/>
    <mergeCell ref="D17:H17"/>
    <mergeCell ref="D16:H16"/>
    <mergeCell ref="D18:H18"/>
    <mergeCell ref="D19:H19"/>
  </mergeCells>
  <hyperlinks>
    <hyperlink ref="B9" location="'القوى العاملة لدى مؤسسات السوق'!B5" display="جدول رقم (39):   مؤشرات القوى العاملة لدى مؤسسات السوق" xr:uid="{00000000-0004-0000-0600-000000000000}"/>
    <hyperlink ref="B11" location="' قيم التسهيلات لتمويل التداول'!A1" display="جدول رقم (41):   قيم التسهيلات لتمويل تداول الأسهم" xr:uid="{00000000-0004-0000-0600-000001000000}"/>
    <hyperlink ref="B19" location="'قائمةالدخل المجمعة'!A1" display="جدول رقم (46):  قائمة الدخل المُجمّعة لمؤسسات السوق المالية" xr:uid="{00000000-0004-0000-0600-000003000000}"/>
    <hyperlink ref="B20" location="'قائمة المركز المالي المجمعة'!A1" display="جدول رقم (47):  قائمة المركز المالي المُجمّعة لمؤسسات السوق المالية" xr:uid="{00000000-0004-0000-0600-000004000000}"/>
    <hyperlink ref="B10" location="'متطلبات كفاية رأس المال'!A1" display="جدول رقم (40):  متطلبات كفاية رأس المال لمؤسسات السوق المالية" xr:uid="{00000000-0004-0000-0600-000005000000}"/>
    <hyperlink ref="C9" location="'25'!C5" display="جدول(25): مؤشرات القوى العاملة لدى الأشخاص المرخص لهم" xr:uid="{00000000-0004-0000-0600-000006000000}"/>
    <hyperlink ref="D16" location="'29'!C5" display="جدول(29):عدد المحافظ الخاصة وإجمالي أصولها مصنفة بحسب الفئة الاستثمارية  " xr:uid="{00000000-0004-0000-0600-000007000000}"/>
    <hyperlink ref="D19" location="'30'!C5" display="جدول(30):قائمة الدخل المُجمّعة للأشخاص المرخص لهم" xr:uid="{00000000-0004-0000-0600-000008000000}"/>
    <hyperlink ref="D20" location="'31'!C5" display="جدول(31):قائمة المركز المالي المُجمّعة للأشخاص المرخص لهم " xr:uid="{00000000-0004-0000-0600-000009000000}"/>
    <hyperlink ref="C10" location="'26'!C5" display="جدول(26):متطلبات كفاية رأس المال للأشخاص المرخص لهم" xr:uid="{00000000-0004-0000-0600-00000A000000}"/>
    <hyperlink ref="C12" location="'28'!C5" display="جدول(28): قيم التداول بواسطة الأشخاص المرخص لهم في أسواق الأسهم مصنفة جغرافياً (بيعاً وشراءً)" xr:uid="{00000000-0004-0000-0600-00000B000000}"/>
    <hyperlink ref="C11" location="'27'!D5" display="جدول(27): قيم التسهيلات لتمويل تداول الأسهم" xr:uid="{00000000-0004-0000-0600-00000C000000}"/>
    <hyperlink ref="B13" location="'الإيرادات المجمعة'!A1" display="جدول رقم (43):   إيرادات مؤسسات السوق المالية المجمعة حسب النشاط" xr:uid="{00000000-0004-0000-0600-00000E000000}"/>
    <hyperlink ref="C12:H12" location="' قيم التداول بواسطةمؤسسات السوق'!A1" display="Table (42):  Traded Values by Local Capital Market Institutions in Stock Markets Classified Geographically (buy &amp; sell)" xr:uid="{00000000-0004-0000-0600-000016000000}"/>
    <hyperlink ref="B17" location="' الأصول تحت نشاط الحفظ'!A1" display="جدول رقم (45):  حجم الأصول تحت نشاط الحفظ لدى مؤسسات السوق المالية المرخص لها في نشاط الحفظ" xr:uid="{00000000-0004-0000-0600-000018000000}"/>
    <hyperlink ref="C9:H9" location="'لقوى العاملة لدى مؤسسات السوق'!A1" display="Table (39):  Indicators of Workforce at Capital Market Institutions" xr:uid="{E4207A4A-0B60-4856-944A-2C10F383F8E9}"/>
    <hyperlink ref="C10:H10" location="'متطلبات كفاية رأس المال'!A1" display="Table (40):  Requirements of Capital Adequacy for Capital Market Institutions in Dealing, Managing or/and Custody" xr:uid="{37AAA72A-F9BE-4B0E-A234-E3A9A7D3C3D7}"/>
    <hyperlink ref="C11:H11" location="' قيم التسهيلات لتمويل التداول'!A1" display="Table (41):  Margin Lending for Share Trading" xr:uid="{9550BD87-90E5-4E64-9E9B-0436B81A41F2}"/>
    <hyperlink ref="C13" location="'27'!D5" display="جدول(27): قيم التسهيلات لتمويل تداول الأسهم" xr:uid="{00000000-0004-0000-0600-00000D000000}"/>
    <hyperlink ref="D13:H13" location="'-43-'!A1" display="Table (43):  Number and Total Assets Values of Discretionary Portfolio Management (DPM) Classified by Type of Investments" xr:uid="{00000000-0004-0000-0600-000011000000}"/>
    <hyperlink ref="B12" location="' قيم التداول بواسطةمؤسسات السوق'!A1" display="جدول رقم (42):   قيم التداول بواسطة مؤسسات السوق المالية في أسواق الأسهم مصنفة جغرافياً (بيعاً وشراءً)" xr:uid="{2156394A-ECA2-46E1-BAA7-B6AC0F2C0DB1}"/>
    <hyperlink ref="B16" location="'المحافظ المدارة'!A1" display="جدول رقم (44):  عدد المحافظ المداراة وإجمالي أصولها مصنفة حسب الفئة الاستثمارية  " xr:uid="{DFE56019-C020-4607-A6B0-33B1B049D382}"/>
    <hyperlink ref="C13:H13" location="'الإيرادات المجمعة'!A1" display="Table (43):  Number and Total Assets Values of Discretionary Portfolio Management (DPM) Classified by Type of Investments" xr:uid="{70FDC78D-B3D9-4AE2-9BA2-AEF6D83C6174}"/>
    <hyperlink ref="B9:H9" location="'القوى العاملة لدى مؤسسات السوق'!A1" display="جدول رقم (48):   مؤشرات القوى العاملة لدى مؤسسات السوق" xr:uid="{1FB5020A-83EB-4C5D-AFCB-DE1F47726037}"/>
    <hyperlink ref="B15:H15" location="'الاستثمارات المحلية والاجنبية'!A1" display="جدول رقم (53): الاستثمارات المحلية والأجنبية لمؤسسات السوق المالية " xr:uid="{9C60E91C-D6F5-41D9-97DD-FEA66E233CDF}"/>
    <hyperlink ref="B16:G16" location="'المحافظ المدارة'!A1" display="جدول رقم (54):  عدد المحافظ المداراة وإجمالي أصولها مصنفة حسب الفئة الاستثمارية  " xr:uid="{524FC8F3-4646-402C-8B6D-BBE9C57863E8}"/>
    <hyperlink ref="B18:G18" location="'الشكاوى بحسب موضوعها'!A1" display="جدول رقم (56): الشكاوى الواردة بحسب موضوع الشكوى " xr:uid="{C75D10A9-1E67-4FD5-A436-AB126832B500}"/>
    <hyperlink ref="C17" location="'الاستثمارات المحلية والاجنبية'!A1" display="جدول رقم (53): الاستثمارات المحلية والأجنبية لمؤسسات السوق المالية " xr:uid="{BBFA0798-9A23-4B4C-9461-C6B204F4842B}"/>
    <hyperlink ref="C19" location="'الاستثمارات المحلية والاجنبية'!A1" display="جدول رقم (53): الاستثمارات المحلية والأجنبية لمؤسسات السوق المالية " xr:uid="{0FE7E420-56B3-41BD-882F-A4029FE4D5BA}"/>
  </hyperlinks>
  <pageMargins left="0.7" right="0.7" top="0.75" bottom="0.75" header="0.3" footer="0.3"/>
  <pageSetup paperSize="9" orientation="portrait" r:id="rId1"/>
  <headerFooter>
    <oddFooter>&amp;C&amp;"Calibri"&amp;11&amp;K000000&amp;"Calibri"&amp;11&amp;K000000&amp;"Calibri"&amp;11&amp;K000000&amp;10&amp;K663300Classification: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8">
    <pageSetUpPr autoPageBreaks="0"/>
  </sheetPr>
  <dimension ref="A1:I27"/>
  <sheetViews>
    <sheetView showGridLines="0" rightToLeft="1" zoomScaleNormal="100" workbookViewId="0">
      <pane ySplit="7" topLeftCell="A25" activePane="bottomLeft" state="frozen"/>
      <selection pane="bottomLeft" activeCell="B27" sqref="B27:C27"/>
    </sheetView>
  </sheetViews>
  <sheetFormatPr defaultColWidth="9.28515625" defaultRowHeight="15"/>
  <cols>
    <col min="1" max="1" width="25.42578125" customWidth="1"/>
    <col min="2" max="2" width="27" customWidth="1"/>
    <col min="3" max="3" width="22.42578125" customWidth="1"/>
    <col min="4" max="5" width="9.42578125" customWidth="1"/>
    <col min="6" max="7" width="9.42578125" bestFit="1" customWidth="1"/>
    <col min="8" max="8" width="10.42578125" bestFit="1" customWidth="1"/>
  </cols>
  <sheetData>
    <row r="1" spans="1:9" ht="16.5">
      <c r="B1" s="3"/>
      <c r="C1" s="3"/>
      <c r="D1" s="3"/>
    </row>
    <row r="2" spans="1:9" ht="18">
      <c r="A2" s="4"/>
      <c r="B2" s="4"/>
      <c r="C2" s="4"/>
      <c r="D2" s="4"/>
      <c r="E2" s="4"/>
      <c r="F2" s="4"/>
      <c r="G2" s="4"/>
      <c r="H2" s="4"/>
      <c r="I2" s="4"/>
    </row>
    <row r="3" spans="1:9" ht="18">
      <c r="A3" s="4"/>
      <c r="B3" s="4"/>
      <c r="C3" s="4"/>
      <c r="D3" s="4"/>
      <c r="E3" s="4"/>
      <c r="F3" s="4"/>
      <c r="G3" s="4"/>
      <c r="H3" s="4"/>
      <c r="I3" s="4"/>
    </row>
    <row r="4" spans="1:9" ht="18">
      <c r="A4" s="1"/>
      <c r="B4" s="2"/>
      <c r="C4" s="2"/>
      <c r="D4" s="2"/>
      <c r="E4" s="1"/>
      <c r="F4" s="1"/>
      <c r="G4" s="1"/>
      <c r="H4" s="1"/>
    </row>
    <row r="5" spans="1:9" ht="60.75" customHeight="1">
      <c r="B5" s="126" t="s">
        <v>154</v>
      </c>
      <c r="C5" s="126"/>
      <c r="D5" s="34"/>
      <c r="E5" s="16"/>
      <c r="F5" s="16"/>
      <c r="G5" s="16"/>
      <c r="H5" s="16"/>
    </row>
    <row r="6" spans="1:9" ht="41.25" customHeight="1">
      <c r="A6" s="27"/>
      <c r="B6" s="15"/>
      <c r="C6" s="15"/>
      <c r="D6" s="31"/>
      <c r="E6" s="8"/>
      <c r="F6" s="8"/>
    </row>
    <row r="7" spans="1:9" ht="75.75" thickBot="1">
      <c r="A7" s="58" t="s">
        <v>2</v>
      </c>
      <c r="B7" s="51" t="s">
        <v>79</v>
      </c>
      <c r="C7" s="51" t="s">
        <v>105</v>
      </c>
      <c r="D7" s="22"/>
    </row>
    <row r="8" spans="1:9" ht="27" thickTop="1" thickBot="1">
      <c r="A8" s="21" t="s">
        <v>41</v>
      </c>
      <c r="B8" s="17">
        <v>62</v>
      </c>
      <c r="C8" s="35">
        <v>1278868.6712336598</v>
      </c>
      <c r="D8" s="22"/>
    </row>
    <row r="9" spans="1:9" ht="27" thickTop="1" thickBot="1">
      <c r="A9" s="21" t="s">
        <v>43</v>
      </c>
      <c r="B9" s="17">
        <v>62</v>
      </c>
      <c r="C9" s="35">
        <v>1446005.9472272301</v>
      </c>
      <c r="D9" s="22"/>
    </row>
    <row r="10" spans="1:9" ht="30.75" customHeight="1" thickTop="1" thickBot="1">
      <c r="A10" s="21" t="s">
        <v>48</v>
      </c>
      <c r="B10" s="17">
        <v>62</v>
      </c>
      <c r="C10" s="35">
        <v>1518774.0429019646</v>
      </c>
      <c r="D10" s="22"/>
    </row>
    <row r="11" spans="1:9" ht="27" thickTop="1" thickBot="1">
      <c r="A11" s="21" t="s">
        <v>49</v>
      </c>
      <c r="B11" s="17">
        <v>62</v>
      </c>
      <c r="C11" s="35">
        <v>1504843.1166932299</v>
      </c>
      <c r="D11" s="22"/>
    </row>
    <row r="12" spans="1:9" ht="27" thickTop="1" thickBot="1">
      <c r="A12" s="21" t="s">
        <v>50</v>
      </c>
      <c r="B12" s="17">
        <v>62</v>
      </c>
      <c r="C12" s="35">
        <v>1694479.7315994326</v>
      </c>
      <c r="D12" s="22"/>
    </row>
    <row r="13" spans="1:9" ht="27" thickTop="1" thickBot="1">
      <c r="A13" s="21" t="s">
        <v>51</v>
      </c>
      <c r="B13" s="17">
        <v>62</v>
      </c>
      <c r="C13" s="35">
        <v>1587375.5904930548</v>
      </c>
      <c r="D13" s="22"/>
    </row>
    <row r="14" spans="1:9" ht="28.5" customHeight="1" thickTop="1" thickBot="1">
      <c r="A14" s="21" t="s">
        <v>55</v>
      </c>
      <c r="B14" s="17">
        <v>62</v>
      </c>
      <c r="C14" s="35">
        <v>1487229.13496561</v>
      </c>
      <c r="D14" s="22"/>
    </row>
    <row r="15" spans="1:9" ht="28.5" customHeight="1" thickTop="1" thickBot="1">
      <c r="A15" s="21" t="s">
        <v>80</v>
      </c>
      <c r="B15" s="17">
        <v>62</v>
      </c>
      <c r="C15" s="35">
        <v>1671140.71396846</v>
      </c>
      <c r="D15" s="22"/>
    </row>
    <row r="16" spans="1:9" ht="27" thickTop="1" thickBot="1">
      <c r="A16" s="21" t="s">
        <v>106</v>
      </c>
      <c r="B16" s="69">
        <v>61</v>
      </c>
      <c r="C16" s="70">
        <v>1683975.1874029899</v>
      </c>
      <c r="H16" s="13"/>
    </row>
    <row r="17" spans="1:3" ht="27" thickTop="1" thickBot="1">
      <c r="A17" s="21" t="s">
        <v>112</v>
      </c>
      <c r="B17" s="17">
        <v>63</v>
      </c>
      <c r="C17" s="35">
        <v>1657677.1</v>
      </c>
    </row>
    <row r="18" spans="1:3" ht="27" thickTop="1" thickBot="1">
      <c r="A18" s="21" t="s">
        <v>119</v>
      </c>
      <c r="B18" s="69">
        <v>63</v>
      </c>
      <c r="C18" s="70">
        <v>1700243.06</v>
      </c>
    </row>
    <row r="19" spans="1:3" ht="27" thickTop="1" thickBot="1">
      <c r="A19" s="21" t="s">
        <v>121</v>
      </c>
      <c r="B19" s="69">
        <v>63</v>
      </c>
      <c r="C19" s="70">
        <v>1743179.02878491</v>
      </c>
    </row>
    <row r="20" spans="1:3" ht="27" thickTop="1" thickBot="1">
      <c r="A20" s="21" t="s">
        <v>122</v>
      </c>
      <c r="B20" s="69">
        <v>64</v>
      </c>
      <c r="C20" s="70">
        <v>2462246.2426068196</v>
      </c>
    </row>
    <row r="21" spans="1:3" ht="27" thickTop="1" thickBot="1">
      <c r="A21" s="21" t="s">
        <v>127</v>
      </c>
      <c r="B21" s="69">
        <v>64</v>
      </c>
      <c r="C21" s="70">
        <v>2384288.9129797202</v>
      </c>
    </row>
    <row r="22" spans="1:3" ht="27" thickTop="1" thickBot="1">
      <c r="A22" s="21" t="s">
        <v>128</v>
      </c>
      <c r="B22" s="69">
        <v>64</v>
      </c>
      <c r="C22" s="70">
        <v>2520980.1486920482</v>
      </c>
    </row>
    <row r="23" spans="1:3" ht="27" thickTop="1" thickBot="1">
      <c r="A23" s="21" t="s">
        <v>129</v>
      </c>
      <c r="B23" s="69">
        <v>65</v>
      </c>
      <c r="C23" s="70">
        <v>2647066.89</v>
      </c>
    </row>
    <row r="24" spans="1:3" ht="27" thickTop="1" thickBot="1">
      <c r="A24" s="56" t="s">
        <v>130</v>
      </c>
      <c r="B24" s="17">
        <v>65</v>
      </c>
      <c r="C24" s="35">
        <v>2824574.09</v>
      </c>
    </row>
    <row r="25" spans="1:3" ht="27" thickTop="1" thickBot="1">
      <c r="A25" s="21" t="s">
        <v>131</v>
      </c>
      <c r="B25" s="69">
        <v>65</v>
      </c>
      <c r="C25" s="95">
        <v>2833909.839162</v>
      </c>
    </row>
    <row r="26" spans="1:3" ht="27" thickTop="1" thickBot="1">
      <c r="A26" s="21" t="s">
        <v>185</v>
      </c>
      <c r="B26" s="69">
        <v>65</v>
      </c>
      <c r="C26" s="95">
        <v>2921656.4972316166</v>
      </c>
    </row>
    <row r="27" spans="1:3" ht="26.25" thickTop="1">
      <c r="A27" s="188" t="s">
        <v>187</v>
      </c>
      <c r="B27" s="193">
        <v>65</v>
      </c>
      <c r="C27" s="194">
        <v>3678407.88</v>
      </c>
    </row>
  </sheetData>
  <protectedRanges>
    <protectedRange sqref="B12:B13 B8:C9 C10:C13 B14:C15" name="table8_3"/>
    <protectedRange sqref="B10:B11" name="جدول 8"/>
  </protectedRanges>
  <mergeCells count="1">
    <mergeCell ref="B5:C5"/>
  </mergeCells>
  <hyperlinks>
    <hyperlink ref="B4:D4" location="Main!G8" display="العودة للصفحة الرئيسية" xr:uid="{00000000-0004-0000-3400-000000000000}"/>
  </hyperlink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2D105-D3CB-47E4-8598-744B5FB097A7}">
  <sheetPr>
    <pageSetUpPr autoPageBreaks="0"/>
  </sheetPr>
  <dimension ref="A1:I15"/>
  <sheetViews>
    <sheetView showGridLines="0" rightToLeft="1" topLeftCell="C6" zoomScaleNormal="100" workbookViewId="0">
      <selection activeCell="I15" sqref="I15"/>
    </sheetView>
  </sheetViews>
  <sheetFormatPr defaultColWidth="9.28515625" defaultRowHeight="15"/>
  <cols>
    <col min="1" max="1" width="25.42578125" customWidth="1"/>
    <col min="2" max="2" width="27" customWidth="1"/>
    <col min="3" max="3" width="22.42578125" customWidth="1"/>
    <col min="4" max="4" width="19.28515625" customWidth="1"/>
    <col min="5" max="5" width="15.42578125" customWidth="1"/>
    <col min="6" max="6" width="16.42578125" customWidth="1"/>
    <col min="7" max="7" width="15.140625" customWidth="1"/>
    <col min="8" max="8" width="15.42578125" customWidth="1"/>
    <col min="9" max="9" width="14.140625" customWidth="1"/>
  </cols>
  <sheetData>
    <row r="1" spans="1:9" ht="16.5">
      <c r="B1" s="3"/>
      <c r="C1" s="3"/>
      <c r="D1" s="3"/>
    </row>
    <row r="2" spans="1:9" ht="18">
      <c r="A2" s="4"/>
      <c r="B2" s="4"/>
      <c r="C2" s="4"/>
      <c r="D2" s="4"/>
      <c r="E2" s="4"/>
      <c r="F2" s="4"/>
      <c r="G2" s="4"/>
      <c r="H2" s="4"/>
      <c r="I2" s="4"/>
    </row>
    <row r="3" spans="1:9" ht="18">
      <c r="A3" s="4"/>
      <c r="B3" s="4"/>
      <c r="C3" s="4"/>
      <c r="D3" s="4"/>
      <c r="E3" s="4"/>
      <c r="F3" s="4"/>
      <c r="G3" s="4"/>
      <c r="H3" s="4"/>
      <c r="I3" s="4"/>
    </row>
    <row r="4" spans="1:9" ht="18">
      <c r="A4" s="1"/>
      <c r="B4" s="2"/>
      <c r="C4" s="2"/>
      <c r="D4" s="2"/>
      <c r="E4" s="1"/>
      <c r="F4" s="1"/>
      <c r="G4" s="1"/>
      <c r="H4" s="1"/>
    </row>
    <row r="5" spans="1:9" ht="60.75" customHeight="1">
      <c r="B5" s="126" t="s">
        <v>164</v>
      </c>
      <c r="C5" s="126"/>
      <c r="D5" s="126"/>
      <c r="E5" s="126"/>
      <c r="F5" s="126"/>
      <c r="G5" s="126"/>
      <c r="H5" s="126"/>
    </row>
    <row r="6" spans="1:9" ht="41.25" customHeight="1">
      <c r="A6" s="27"/>
      <c r="B6" s="15"/>
      <c r="C6" s="15"/>
      <c r="D6" s="31"/>
      <c r="E6" s="8"/>
      <c r="F6" s="8"/>
    </row>
    <row r="7" spans="1:9" ht="90.75" thickBot="1">
      <c r="A7" s="58" t="s">
        <v>2</v>
      </c>
      <c r="B7" s="51" t="s">
        <v>162</v>
      </c>
      <c r="C7" s="51" t="s">
        <v>161</v>
      </c>
      <c r="D7" s="58" t="s">
        <v>160</v>
      </c>
      <c r="E7" s="51" t="s">
        <v>159</v>
      </c>
      <c r="F7" s="51" t="s">
        <v>158</v>
      </c>
      <c r="G7" s="51" t="s">
        <v>157</v>
      </c>
      <c r="H7" s="51" t="s">
        <v>156</v>
      </c>
      <c r="I7" s="51" t="s">
        <v>155</v>
      </c>
    </row>
    <row r="8" spans="1:9" ht="27" thickTop="1" thickBot="1">
      <c r="A8" s="21" t="s">
        <v>122</v>
      </c>
      <c r="B8" s="69">
        <v>343</v>
      </c>
      <c r="C8" s="69">
        <v>222</v>
      </c>
      <c r="D8" s="98">
        <v>51</v>
      </c>
      <c r="E8" s="69">
        <v>82</v>
      </c>
      <c r="F8" s="69">
        <v>36</v>
      </c>
      <c r="G8" s="98">
        <v>32</v>
      </c>
      <c r="H8" s="69">
        <v>204</v>
      </c>
      <c r="I8" s="69">
        <f>SUM(B8:H8)</f>
        <v>970</v>
      </c>
    </row>
    <row r="9" spans="1:9" ht="27" thickTop="1" thickBot="1">
      <c r="A9" s="21" t="s">
        <v>127</v>
      </c>
      <c r="B9" s="69">
        <v>348</v>
      </c>
      <c r="C9" s="69">
        <v>171</v>
      </c>
      <c r="D9" s="98">
        <v>65</v>
      </c>
      <c r="E9" s="69">
        <v>60</v>
      </c>
      <c r="F9" s="69">
        <v>78</v>
      </c>
      <c r="G9" s="98">
        <v>45</v>
      </c>
      <c r="H9" s="69">
        <v>174</v>
      </c>
      <c r="I9" s="69">
        <f t="shared" ref="I9:I13" si="0">SUM(B9:H9)</f>
        <v>941</v>
      </c>
    </row>
    <row r="10" spans="1:9" ht="27" thickTop="1" thickBot="1">
      <c r="A10" s="21" t="s">
        <v>128</v>
      </c>
      <c r="B10" s="69">
        <v>571</v>
      </c>
      <c r="C10" s="69">
        <v>239</v>
      </c>
      <c r="D10" s="98">
        <v>56</v>
      </c>
      <c r="E10" s="69">
        <v>73</v>
      </c>
      <c r="F10" s="69">
        <v>83</v>
      </c>
      <c r="G10" s="98">
        <v>64</v>
      </c>
      <c r="H10" s="69">
        <v>252</v>
      </c>
      <c r="I10" s="69">
        <f t="shared" si="0"/>
        <v>1338</v>
      </c>
    </row>
    <row r="11" spans="1:9" ht="27" thickTop="1" thickBot="1">
      <c r="A11" s="21" t="s">
        <v>129</v>
      </c>
      <c r="B11" s="69">
        <v>456</v>
      </c>
      <c r="C11" s="69">
        <v>181</v>
      </c>
      <c r="D11" s="98">
        <v>84</v>
      </c>
      <c r="E11" s="69">
        <v>58</v>
      </c>
      <c r="F11" s="69">
        <v>46</v>
      </c>
      <c r="G11" s="98">
        <v>48</v>
      </c>
      <c r="H11" s="69">
        <v>226</v>
      </c>
      <c r="I11" s="69">
        <f t="shared" si="0"/>
        <v>1099</v>
      </c>
    </row>
    <row r="12" spans="1:9" ht="27" thickTop="1" thickBot="1">
      <c r="A12" s="56" t="s">
        <v>130</v>
      </c>
      <c r="B12" s="17">
        <v>511</v>
      </c>
      <c r="C12" s="17">
        <v>147</v>
      </c>
      <c r="D12" s="98">
        <v>87</v>
      </c>
      <c r="E12" s="17">
        <v>63</v>
      </c>
      <c r="F12" s="17">
        <v>38</v>
      </c>
      <c r="G12" s="98">
        <v>69</v>
      </c>
      <c r="H12" s="17">
        <v>286</v>
      </c>
      <c r="I12" s="69">
        <f t="shared" si="0"/>
        <v>1201</v>
      </c>
    </row>
    <row r="13" spans="1:9" ht="27" thickTop="1" thickBot="1">
      <c r="A13" s="21" t="s">
        <v>131</v>
      </c>
      <c r="B13" s="69">
        <v>456</v>
      </c>
      <c r="C13" s="99">
        <v>174</v>
      </c>
      <c r="D13" s="98">
        <v>139</v>
      </c>
      <c r="E13" s="69">
        <v>79</v>
      </c>
      <c r="F13" s="99">
        <v>78</v>
      </c>
      <c r="G13" s="98">
        <v>35</v>
      </c>
      <c r="H13" s="69">
        <v>310</v>
      </c>
      <c r="I13" s="69">
        <f t="shared" si="0"/>
        <v>1271</v>
      </c>
    </row>
    <row r="14" spans="1:9" ht="27" thickTop="1" thickBot="1">
      <c r="A14" s="21" t="s">
        <v>185</v>
      </c>
      <c r="B14" s="69">
        <v>901</v>
      </c>
      <c r="C14" s="69">
        <v>335</v>
      </c>
      <c r="D14" s="98">
        <v>181</v>
      </c>
      <c r="E14" s="69">
        <v>84</v>
      </c>
      <c r="F14" s="69">
        <v>87</v>
      </c>
      <c r="G14" s="98">
        <v>29</v>
      </c>
      <c r="H14" s="69">
        <v>498</v>
      </c>
      <c r="I14" s="112">
        <f>SUM(B14:H14)</f>
        <v>2115</v>
      </c>
    </row>
    <row r="15" spans="1:9" ht="26.25" thickTop="1">
      <c r="A15" s="21" t="s">
        <v>187</v>
      </c>
      <c r="B15" s="69">
        <v>473</v>
      </c>
      <c r="C15" s="69">
        <v>116</v>
      </c>
      <c r="D15" s="98">
        <v>88</v>
      </c>
      <c r="E15" s="69">
        <v>55</v>
      </c>
      <c r="F15" s="69">
        <v>49</v>
      </c>
      <c r="G15" s="98">
        <v>13</v>
      </c>
      <c r="H15" s="69">
        <v>370</v>
      </c>
      <c r="I15" s="112">
        <f>SUM(B15:H15)</f>
        <v>1164</v>
      </c>
    </row>
  </sheetData>
  <mergeCells count="1">
    <mergeCell ref="B5:H5"/>
  </mergeCells>
  <hyperlinks>
    <hyperlink ref="B4:D4" location="Main!G8" display="العودة للصفحة الرئيسية" xr:uid="{6C717B4C-CC06-4CA1-BCF1-9019CC865AB5}"/>
  </hyperlink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E54B6-6781-4F49-8A1B-2F8C4E5E5F5B}">
  <dimension ref="A1:I12"/>
  <sheetViews>
    <sheetView rightToLeft="1" tabSelected="1" workbookViewId="0">
      <selection activeCell="B17" sqref="B17"/>
    </sheetView>
  </sheetViews>
  <sheetFormatPr defaultColWidth="9.28515625" defaultRowHeight="15"/>
  <cols>
    <col min="1" max="1" width="25.42578125" style="177" customWidth="1"/>
    <col min="2" max="2" width="27" style="177" customWidth="1"/>
    <col min="3" max="3" width="22.5703125" style="177" customWidth="1"/>
    <col min="4" max="4" width="19.28515625" style="177" customWidth="1"/>
    <col min="5" max="5" width="15.42578125" style="177" customWidth="1"/>
    <col min="6" max="6" width="16.5703125" style="177" customWidth="1"/>
    <col min="7" max="7" width="15.140625" style="177" customWidth="1"/>
    <col min="8" max="8" width="15.5703125" style="177" customWidth="1"/>
    <col min="9" max="9" width="14.140625" style="177" customWidth="1"/>
    <col min="10" max="16384" width="9.28515625" style="177"/>
  </cols>
  <sheetData>
    <row r="1" spans="1:9" ht="16.5">
      <c r="B1" s="180"/>
      <c r="C1" s="180"/>
      <c r="D1" s="180"/>
    </row>
    <row r="2" spans="1:9" ht="18">
      <c r="A2" s="181"/>
      <c r="B2" s="181"/>
      <c r="C2" s="181"/>
      <c r="D2" s="181"/>
      <c r="E2" s="181"/>
      <c r="F2" s="181"/>
      <c r="G2" s="181"/>
      <c r="H2" s="181"/>
      <c r="I2" s="181"/>
    </row>
    <row r="3" spans="1:9" ht="18">
      <c r="A3" s="181"/>
      <c r="B3" s="181"/>
      <c r="C3" s="181"/>
      <c r="D3" s="181"/>
      <c r="E3" s="181"/>
      <c r="F3" s="181"/>
      <c r="G3" s="181"/>
      <c r="H3" s="181"/>
      <c r="I3" s="181"/>
    </row>
    <row r="4" spans="1:9" ht="18">
      <c r="A4" s="178"/>
      <c r="B4" s="179"/>
      <c r="C4" s="179"/>
      <c r="D4" s="179"/>
      <c r="E4" s="178"/>
      <c r="F4" s="178"/>
      <c r="G4" s="178"/>
      <c r="H4" s="178"/>
    </row>
    <row r="5" spans="1:9" ht="60.75" customHeight="1">
      <c r="B5" s="126" t="s">
        <v>188</v>
      </c>
      <c r="C5" s="126"/>
      <c r="D5" s="126"/>
      <c r="E5" s="126"/>
      <c r="F5" s="126"/>
      <c r="G5" s="126"/>
      <c r="H5" s="126"/>
    </row>
    <row r="6" spans="1:9" ht="41.25" customHeight="1">
      <c r="A6" s="189"/>
      <c r="B6" s="184"/>
      <c r="C6" s="184"/>
      <c r="D6" s="190"/>
      <c r="E6" s="183"/>
      <c r="F6" s="183"/>
    </row>
    <row r="7" spans="1:9" ht="15.75" thickBot="1">
      <c r="A7" s="177" t="s">
        <v>189</v>
      </c>
      <c r="B7" s="177" t="s">
        <v>190</v>
      </c>
    </row>
    <row r="8" spans="1:9" ht="27" thickTop="1" thickBot="1">
      <c r="A8" s="127" t="s">
        <v>129</v>
      </c>
      <c r="B8" s="193">
        <v>155</v>
      </c>
    </row>
    <row r="9" spans="1:9" ht="27" thickTop="1" thickBot="1">
      <c r="A9" s="127" t="s">
        <v>130</v>
      </c>
      <c r="B9" s="193">
        <v>156</v>
      </c>
    </row>
    <row r="10" spans="1:9" ht="27" thickTop="1" thickBot="1">
      <c r="A10" s="127" t="s">
        <v>131</v>
      </c>
      <c r="B10" s="193">
        <v>161</v>
      </c>
    </row>
    <row r="11" spans="1:9" ht="27" thickTop="1" thickBot="1">
      <c r="A11" s="188" t="s">
        <v>185</v>
      </c>
      <c r="B11" s="193">
        <v>168</v>
      </c>
    </row>
    <row r="12" spans="1:9" ht="26.25" thickTop="1">
      <c r="A12" s="188" t="s">
        <v>129</v>
      </c>
      <c r="B12" s="193">
        <v>181</v>
      </c>
    </row>
  </sheetData>
  <mergeCells count="1">
    <mergeCell ref="B5:H5"/>
  </mergeCells>
  <hyperlinks>
    <hyperlink ref="B4:D4" location="Main!G8" display="العودة للصفحة الرئيسية" xr:uid="{E3019E58-DD53-4A93-80E5-25599AF6FE52}"/>
  </hyperlinks>
  <pageMargins left="0.7" right="0.7" top="0.75" bottom="0.75" header="0.3" footer="0.3"/>
  <pageSetup paperSize="9" orientation="portrait" verticalDpi="0" r:id="rId1"/>
  <headerFooter>
    <oddFooter>&amp;C&amp;1#&amp;"Calibri"&amp;10&amp;K000000Internal - داخلي</oddFooter>
  </headerFooter>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E2A0B-F185-4173-8E58-0615FA5379D9}">
  <sheetPr>
    <pageSetUpPr autoPageBreaks="0"/>
  </sheetPr>
  <dimension ref="A2:AC73"/>
  <sheetViews>
    <sheetView showGridLines="0" rightToLeft="1" topLeftCell="A38" zoomScale="72" zoomScaleNormal="70" workbookViewId="0">
      <pane xSplit="1" topLeftCell="E1" activePane="topRight" state="frozen"/>
      <selection activeCell="A6" sqref="A6"/>
      <selection pane="topRight" activeCell="I71" sqref="I71:J71"/>
    </sheetView>
  </sheetViews>
  <sheetFormatPr defaultColWidth="9.28515625" defaultRowHeight="21.75" customHeight="1"/>
  <cols>
    <col min="1" max="1" width="45.7109375" style="185" customWidth="1"/>
    <col min="2" max="7" width="25.85546875" style="185" customWidth="1"/>
    <col min="8" max="8" width="19.5703125" style="185" customWidth="1"/>
    <col min="9" max="14" width="25.85546875" style="185" customWidth="1"/>
    <col min="15" max="15" width="19.5703125" style="185" customWidth="1"/>
    <col min="16" max="21" width="25.85546875" style="185" customWidth="1"/>
    <col min="22" max="22" width="19.5703125" style="185" customWidth="1"/>
    <col min="23" max="16384" width="9.28515625" style="185"/>
  </cols>
  <sheetData>
    <row r="2" spans="1:29" ht="21.75" customHeight="1">
      <c r="A2" s="186"/>
    </row>
    <row r="3" spans="1:29" ht="21.75" customHeight="1">
      <c r="A3" s="186"/>
    </row>
    <row r="4" spans="1:29" ht="21.75" hidden="1" customHeight="1">
      <c r="A4" s="182"/>
    </row>
    <row r="5" spans="1:29" ht="54.75" customHeight="1">
      <c r="D5" s="170" t="s">
        <v>163</v>
      </c>
      <c r="E5" s="170"/>
      <c r="F5" s="170"/>
      <c r="G5" s="170"/>
      <c r="H5" s="170"/>
    </row>
    <row r="6" spans="1:29" ht="15.75">
      <c r="A6" s="191"/>
    </row>
    <row r="7" spans="1:29" s="187" customFormat="1" ht="153.75" customHeight="1" thickBot="1">
      <c r="A7" s="169" t="s">
        <v>189</v>
      </c>
      <c r="B7" s="192" t="s">
        <v>191</v>
      </c>
      <c r="C7" s="203" t="s">
        <v>192</v>
      </c>
      <c r="D7" s="173" t="s">
        <v>193</v>
      </c>
      <c r="E7" s="173" t="s">
        <v>194</v>
      </c>
      <c r="F7" s="173" t="s">
        <v>195</v>
      </c>
      <c r="G7" s="173" t="s">
        <v>196</v>
      </c>
      <c r="H7" s="173" t="s">
        <v>197</v>
      </c>
      <c r="I7" s="173" t="s">
        <v>198</v>
      </c>
      <c r="J7" s="174" t="s">
        <v>199</v>
      </c>
      <c r="K7" s="177"/>
      <c r="L7" s="177"/>
      <c r="M7" s="177"/>
      <c r="N7" s="177"/>
      <c r="O7" s="177"/>
      <c r="P7" s="177"/>
      <c r="Q7" s="177"/>
      <c r="R7" s="177"/>
      <c r="S7" s="177"/>
      <c r="T7" s="177"/>
      <c r="U7" s="177"/>
      <c r="V7" s="177"/>
      <c r="W7" s="177"/>
      <c r="X7" s="177"/>
      <c r="Y7" s="177"/>
      <c r="Z7" s="177"/>
      <c r="AA7" s="177"/>
      <c r="AB7" s="177"/>
      <c r="AC7" s="177"/>
    </row>
    <row r="8" spans="1:29" s="187" customFormat="1" ht="35.450000000000003" customHeight="1" thickTop="1" thickBot="1">
      <c r="A8" s="131" t="s">
        <v>129</v>
      </c>
      <c r="B8" s="168" t="s">
        <v>200</v>
      </c>
      <c r="C8" s="204" t="s">
        <v>201</v>
      </c>
      <c r="D8" s="171">
        <v>1670.3154160983829</v>
      </c>
      <c r="E8" s="171">
        <v>529.57113811381817</v>
      </c>
      <c r="F8" s="171">
        <v>110.69420730089166</v>
      </c>
      <c r="G8" s="171">
        <v>247.25665028358188</v>
      </c>
      <c r="H8" s="171">
        <v>0</v>
      </c>
      <c r="I8" s="171">
        <v>0</v>
      </c>
      <c r="J8" s="199">
        <f t="shared" ref="J8:J40" si="0">SUM(D8:I8)</f>
        <v>2557.837411796675</v>
      </c>
      <c r="K8" s="177"/>
      <c r="L8" s="177"/>
      <c r="M8" s="177"/>
      <c r="N8" s="177"/>
      <c r="O8" s="177"/>
      <c r="P8" s="177"/>
      <c r="Q8" s="177"/>
      <c r="R8" s="177"/>
      <c r="S8" s="177"/>
      <c r="T8" s="177"/>
      <c r="U8" s="177"/>
      <c r="V8" s="177"/>
      <c r="W8" s="177"/>
      <c r="X8" s="177"/>
      <c r="Y8" s="177"/>
      <c r="Z8" s="177"/>
      <c r="AA8" s="177"/>
      <c r="AB8" s="177"/>
      <c r="AC8" s="177"/>
    </row>
    <row r="9" spans="1:29" s="187" customFormat="1" ht="35.450000000000003" customHeight="1" thickTop="1" thickBot="1">
      <c r="A9" s="131" t="s">
        <v>129</v>
      </c>
      <c r="B9" s="172" t="s">
        <v>202</v>
      </c>
      <c r="C9" s="204" t="s">
        <v>203</v>
      </c>
      <c r="D9" s="171">
        <v>3317.6567679843529</v>
      </c>
      <c r="E9" s="171">
        <v>1985.7508518139368</v>
      </c>
      <c r="F9" s="171">
        <v>290.16067513000002</v>
      </c>
      <c r="G9" s="171">
        <v>110.57728327</v>
      </c>
      <c r="H9" s="171">
        <v>106.25790229199997</v>
      </c>
      <c r="I9" s="171">
        <v>0</v>
      </c>
      <c r="J9" s="199">
        <f t="shared" si="0"/>
        <v>5810.4034804902894</v>
      </c>
      <c r="K9" s="177"/>
      <c r="L9" s="177"/>
      <c r="M9" s="177"/>
      <c r="N9" s="177"/>
      <c r="O9" s="177"/>
      <c r="P9" s="177"/>
      <c r="Q9" s="177"/>
      <c r="R9" s="177"/>
      <c r="S9" s="177"/>
      <c r="T9" s="177"/>
      <c r="U9" s="177"/>
      <c r="V9" s="177"/>
      <c r="W9" s="177"/>
      <c r="X9" s="177"/>
      <c r="Y9" s="177"/>
      <c r="Z9" s="177"/>
      <c r="AA9" s="177"/>
      <c r="AB9" s="177"/>
      <c r="AC9" s="177"/>
    </row>
    <row r="10" spans="1:29" s="187" customFormat="1" ht="35.450000000000003" customHeight="1" thickTop="1" thickBot="1">
      <c r="A10" s="131" t="s">
        <v>129</v>
      </c>
      <c r="B10" s="172" t="s">
        <v>204</v>
      </c>
      <c r="C10" s="204" t="s">
        <v>205</v>
      </c>
      <c r="D10" s="171">
        <v>744.26162251000005</v>
      </c>
      <c r="E10" s="171">
        <v>267.83352499</v>
      </c>
      <c r="F10" s="171">
        <v>153.85376508254998</v>
      </c>
      <c r="G10" s="171">
        <v>180.27591471</v>
      </c>
      <c r="H10" s="171">
        <v>44.588568270000003</v>
      </c>
      <c r="I10" s="171">
        <v>124.68894852999999</v>
      </c>
      <c r="J10" s="199">
        <f t="shared" si="0"/>
        <v>1515.5023440925502</v>
      </c>
      <c r="K10" s="177"/>
      <c r="L10" s="177"/>
      <c r="M10" s="177"/>
      <c r="N10" s="177"/>
      <c r="O10" s="177"/>
      <c r="P10" s="177"/>
      <c r="Q10" s="177"/>
      <c r="R10" s="177"/>
      <c r="S10" s="177"/>
      <c r="T10" s="177"/>
      <c r="U10" s="177"/>
      <c r="V10" s="177"/>
      <c r="W10" s="177"/>
      <c r="X10" s="177"/>
      <c r="Y10" s="177"/>
      <c r="Z10" s="177"/>
      <c r="AA10" s="177"/>
      <c r="AB10" s="177"/>
      <c r="AC10" s="177"/>
    </row>
    <row r="11" spans="1:29" ht="35.450000000000003" customHeight="1" thickTop="1" thickBot="1">
      <c r="A11" s="131" t="s">
        <v>129</v>
      </c>
      <c r="B11" s="172" t="s">
        <v>206</v>
      </c>
      <c r="C11" s="204" t="s">
        <v>207</v>
      </c>
      <c r="D11" s="171">
        <v>121.83264552561643</v>
      </c>
      <c r="E11" s="171">
        <v>68.792330827252002</v>
      </c>
      <c r="F11" s="171">
        <v>161.84790641527388</v>
      </c>
      <c r="G11" s="171">
        <v>54.547921749999993</v>
      </c>
      <c r="H11" s="171">
        <v>9.9296369999999996</v>
      </c>
      <c r="I11" s="171">
        <v>29.508480999999996</v>
      </c>
      <c r="J11" s="199">
        <f t="shared" si="0"/>
        <v>446.45892251814234</v>
      </c>
      <c r="K11" s="177"/>
      <c r="L11" s="177"/>
      <c r="M11" s="177"/>
      <c r="N11" s="177"/>
      <c r="O11" s="177"/>
      <c r="P11" s="177"/>
      <c r="Q11" s="177"/>
      <c r="R11" s="177"/>
      <c r="S11" s="177"/>
      <c r="T11" s="177"/>
      <c r="U11" s="177"/>
      <c r="V11" s="177"/>
      <c r="W11" s="177"/>
      <c r="X11" s="177"/>
      <c r="Y11" s="177"/>
      <c r="Z11" s="177"/>
      <c r="AA11" s="177"/>
      <c r="AB11" s="177"/>
      <c r="AC11" s="177"/>
    </row>
    <row r="12" spans="1:29" ht="35.450000000000003" customHeight="1" thickTop="1" thickBot="1">
      <c r="A12" s="131" t="s">
        <v>129</v>
      </c>
      <c r="B12" s="172" t="s">
        <v>208</v>
      </c>
      <c r="C12" s="204" t="s">
        <v>209</v>
      </c>
      <c r="D12" s="171">
        <v>498.06299288999992</v>
      </c>
      <c r="E12" s="171">
        <v>37.792974355826033</v>
      </c>
      <c r="F12" s="171">
        <v>34.646897543968549</v>
      </c>
      <c r="G12" s="171">
        <v>92.448328219999993</v>
      </c>
      <c r="H12" s="171">
        <v>0</v>
      </c>
      <c r="I12" s="171">
        <v>0</v>
      </c>
      <c r="J12" s="199">
        <f t="shared" si="0"/>
        <v>662.95119300979445</v>
      </c>
      <c r="K12" s="177"/>
      <c r="L12" s="177"/>
      <c r="M12" s="177"/>
      <c r="N12" s="177"/>
      <c r="O12" s="177"/>
      <c r="P12" s="177"/>
      <c r="Q12" s="177"/>
      <c r="R12" s="177"/>
      <c r="S12" s="177"/>
      <c r="T12" s="177"/>
      <c r="U12" s="177"/>
      <c r="V12" s="177"/>
      <c r="W12" s="177"/>
      <c r="X12" s="177"/>
      <c r="Y12" s="177"/>
      <c r="Z12" s="177"/>
      <c r="AA12" s="177"/>
      <c r="AB12" s="177"/>
      <c r="AC12" s="177"/>
    </row>
    <row r="13" spans="1:29" ht="35.450000000000003" customHeight="1" thickTop="1" thickBot="1">
      <c r="A13" s="131" t="s">
        <v>129</v>
      </c>
      <c r="B13" s="172" t="s">
        <v>210</v>
      </c>
      <c r="C13" s="204" t="s">
        <v>211</v>
      </c>
      <c r="D13" s="171">
        <v>4586.591732361042</v>
      </c>
      <c r="E13" s="171">
        <v>648.06375964563097</v>
      </c>
      <c r="F13" s="171">
        <v>104.05702929</v>
      </c>
      <c r="G13" s="171">
        <v>167.27428897750002</v>
      </c>
      <c r="H13" s="171">
        <v>27.910324929999998</v>
      </c>
      <c r="I13" s="171">
        <v>9.4276466650342403</v>
      </c>
      <c r="J13" s="199">
        <f t="shared" si="0"/>
        <v>5543.3247818692071</v>
      </c>
      <c r="K13" s="177"/>
      <c r="L13" s="177"/>
      <c r="M13" s="177"/>
      <c r="N13" s="177"/>
      <c r="O13" s="177"/>
      <c r="P13" s="177"/>
      <c r="Q13" s="177"/>
      <c r="R13" s="177"/>
      <c r="S13" s="177"/>
      <c r="T13" s="177"/>
      <c r="U13" s="177"/>
      <c r="V13" s="177"/>
      <c r="W13" s="177"/>
      <c r="X13" s="177"/>
      <c r="Y13" s="177"/>
      <c r="Z13" s="177"/>
      <c r="AA13" s="177"/>
      <c r="AB13" s="177"/>
      <c r="AC13" s="177"/>
    </row>
    <row r="14" spans="1:29" ht="35.450000000000003" customHeight="1" thickTop="1" thickBot="1">
      <c r="A14" s="131" t="s">
        <v>129</v>
      </c>
      <c r="B14" s="172" t="s">
        <v>212</v>
      </c>
      <c r="C14" s="204" t="s">
        <v>213</v>
      </c>
      <c r="D14" s="171">
        <v>304.72318702139978</v>
      </c>
      <c r="E14" s="171">
        <v>47.891001081828236</v>
      </c>
      <c r="F14" s="171">
        <v>93.298016848868173</v>
      </c>
      <c r="G14" s="171">
        <v>452.85369767678395</v>
      </c>
      <c r="H14" s="171">
        <v>71.352094516500003</v>
      </c>
      <c r="I14" s="171">
        <v>-24.656092019999996</v>
      </c>
      <c r="J14" s="199">
        <f t="shared" si="0"/>
        <v>945.46190512538021</v>
      </c>
      <c r="K14" s="177"/>
      <c r="L14" s="177"/>
      <c r="M14" s="177"/>
      <c r="N14" s="177"/>
      <c r="O14" s="177"/>
      <c r="P14" s="177"/>
      <c r="Q14" s="177"/>
      <c r="R14" s="177"/>
      <c r="S14" s="177"/>
      <c r="T14" s="177"/>
      <c r="U14" s="177"/>
      <c r="V14" s="177"/>
      <c r="W14" s="177"/>
      <c r="X14" s="177"/>
      <c r="Y14" s="177"/>
      <c r="Z14" s="177"/>
      <c r="AA14" s="177"/>
      <c r="AB14" s="177"/>
      <c r="AC14" s="177"/>
    </row>
    <row r="15" spans="1:29" s="207" customFormat="1" ht="35.450000000000003" customHeight="1" thickTop="1" thickBot="1">
      <c r="A15" s="131" t="s">
        <v>129</v>
      </c>
      <c r="B15" s="172" t="s">
        <v>214</v>
      </c>
      <c r="C15" s="205" t="s">
        <v>215</v>
      </c>
      <c r="D15" s="167">
        <f t="shared" ref="D15:I15" si="1">SUM(D8:D14)</f>
        <v>11243.444364390794</v>
      </c>
      <c r="E15" s="167">
        <f t="shared" si="1"/>
        <v>3585.6955808282923</v>
      </c>
      <c r="F15" s="167">
        <f t="shared" si="1"/>
        <v>948.55849761155218</v>
      </c>
      <c r="G15" s="167">
        <f t="shared" si="1"/>
        <v>1305.2340848878657</v>
      </c>
      <c r="H15" s="167">
        <f t="shared" si="1"/>
        <v>260.03852700850001</v>
      </c>
      <c r="I15" s="167">
        <f t="shared" si="1"/>
        <v>138.96898417503425</v>
      </c>
      <c r="J15" s="206">
        <f>SUM(D15:I15)</f>
        <v>17481.940038902037</v>
      </c>
      <c r="K15" s="177"/>
      <c r="L15" s="177"/>
      <c r="M15" s="177"/>
      <c r="N15" s="177"/>
      <c r="O15" s="177"/>
      <c r="P15" s="177"/>
      <c r="Q15" s="177"/>
      <c r="R15" s="177"/>
      <c r="S15" s="177"/>
      <c r="T15" s="177"/>
      <c r="U15" s="177"/>
      <c r="V15" s="177"/>
      <c r="W15" s="177"/>
      <c r="X15" s="177"/>
      <c r="Y15" s="177"/>
      <c r="Z15" s="177"/>
      <c r="AA15" s="177"/>
      <c r="AB15" s="177"/>
      <c r="AC15" s="177"/>
    </row>
    <row r="16" spans="1:29" ht="35.450000000000003" customHeight="1" thickTop="1" thickBot="1">
      <c r="A16" s="131" t="s">
        <v>129</v>
      </c>
      <c r="B16" s="172" t="s">
        <v>216</v>
      </c>
      <c r="C16" s="204" t="s">
        <v>217</v>
      </c>
      <c r="D16" s="171">
        <v>2149.2932428015406</v>
      </c>
      <c r="E16" s="171">
        <v>981.42934791301877</v>
      </c>
      <c r="F16" s="171">
        <v>299.46931566149999</v>
      </c>
      <c r="G16" s="171">
        <v>409.81947434289759</v>
      </c>
      <c r="H16" s="171">
        <v>148.97262549999999</v>
      </c>
      <c r="I16" s="171">
        <v>65.806589203428913</v>
      </c>
      <c r="J16" s="199">
        <f t="shared" si="0"/>
        <v>4054.7905954223856</v>
      </c>
      <c r="K16" s="177"/>
      <c r="L16" s="177"/>
      <c r="M16" s="177"/>
      <c r="N16" s="177"/>
      <c r="O16" s="177"/>
      <c r="P16" s="177"/>
      <c r="Q16" s="177"/>
      <c r="R16" s="177"/>
      <c r="S16" s="177"/>
      <c r="T16" s="177"/>
      <c r="U16" s="177"/>
      <c r="V16" s="177"/>
      <c r="W16" s="177"/>
      <c r="X16" s="177"/>
      <c r="Y16" s="177"/>
      <c r="Z16" s="177"/>
      <c r="AA16" s="177"/>
      <c r="AB16" s="177"/>
      <c r="AC16" s="177"/>
    </row>
    <row r="17" spans="1:29" ht="35.450000000000003" customHeight="1" thickTop="1" thickBot="1">
      <c r="A17" s="131" t="s">
        <v>129</v>
      </c>
      <c r="B17" s="172" t="s">
        <v>218</v>
      </c>
      <c r="C17" s="204" t="s">
        <v>219</v>
      </c>
      <c r="D17" s="171">
        <v>53.088789169899997</v>
      </c>
      <c r="E17" s="171">
        <v>59.206607138999992</v>
      </c>
      <c r="F17" s="171">
        <v>8.4142920550000024</v>
      </c>
      <c r="G17" s="171">
        <v>57.989330710000004</v>
      </c>
      <c r="H17" s="171">
        <v>8.3449821900000014</v>
      </c>
      <c r="I17" s="171">
        <v>0.75166544000000002</v>
      </c>
      <c r="J17" s="199">
        <f t="shared" si="0"/>
        <v>187.7956667039</v>
      </c>
      <c r="K17" s="177"/>
      <c r="L17" s="177"/>
      <c r="M17" s="177"/>
      <c r="N17" s="177"/>
      <c r="O17" s="177"/>
      <c r="P17" s="177"/>
      <c r="Q17" s="177"/>
      <c r="R17" s="177"/>
      <c r="S17" s="177"/>
      <c r="T17" s="177"/>
      <c r="U17" s="177"/>
      <c r="V17" s="177"/>
      <c r="W17" s="177"/>
      <c r="X17" s="177"/>
      <c r="Y17" s="177"/>
      <c r="Z17" s="177"/>
      <c r="AA17" s="177"/>
      <c r="AB17" s="177"/>
      <c r="AC17" s="177"/>
    </row>
    <row r="18" spans="1:29" ht="35.450000000000003" customHeight="1" thickTop="1" thickBot="1">
      <c r="A18" s="131" t="s">
        <v>129</v>
      </c>
      <c r="B18" s="172" t="s">
        <v>220</v>
      </c>
      <c r="C18" s="204" t="s">
        <v>221</v>
      </c>
      <c r="D18" s="171">
        <v>2528.3448365439644</v>
      </c>
      <c r="E18" s="171">
        <v>959.89870590247995</v>
      </c>
      <c r="F18" s="171">
        <v>245.13738202371675</v>
      </c>
      <c r="G18" s="171">
        <v>546.21110238195479</v>
      </c>
      <c r="H18" s="171">
        <v>73.431864379999993</v>
      </c>
      <c r="I18" s="171">
        <v>54.602101650115948</v>
      </c>
      <c r="J18" s="199">
        <f t="shared" si="0"/>
        <v>4407.6259928822319</v>
      </c>
      <c r="K18" s="177"/>
      <c r="L18" s="177"/>
      <c r="M18" s="177"/>
      <c r="N18" s="177"/>
      <c r="O18" s="177"/>
      <c r="P18" s="177"/>
      <c r="Q18" s="177"/>
      <c r="R18" s="177"/>
      <c r="S18" s="177"/>
      <c r="T18" s="177"/>
      <c r="U18" s="177"/>
      <c r="V18" s="177"/>
      <c r="W18" s="177"/>
      <c r="X18" s="177"/>
      <c r="Y18" s="177"/>
      <c r="Z18" s="177"/>
      <c r="AA18" s="177"/>
      <c r="AB18" s="177"/>
      <c r="AC18" s="177"/>
    </row>
    <row r="19" spans="1:29" s="208" customFormat="1" ht="35.450000000000003" customHeight="1" thickTop="1" thickBot="1">
      <c r="A19" s="131" t="s">
        <v>129</v>
      </c>
      <c r="B19" s="172" t="s">
        <v>222</v>
      </c>
      <c r="C19" s="205" t="s">
        <v>223</v>
      </c>
      <c r="D19" s="166">
        <f t="shared" ref="D19:I19" si="2">SUM(D16:D18)</f>
        <v>4730.7268685154049</v>
      </c>
      <c r="E19" s="166">
        <f t="shared" si="2"/>
        <v>2000.5346609544986</v>
      </c>
      <c r="F19" s="166">
        <f t="shared" si="2"/>
        <v>553.02098974021669</v>
      </c>
      <c r="G19" s="166">
        <f t="shared" si="2"/>
        <v>1014.0199074348524</v>
      </c>
      <c r="H19" s="166">
        <f t="shared" si="2"/>
        <v>230.74947206999997</v>
      </c>
      <c r="I19" s="166">
        <f t="shared" si="2"/>
        <v>121.16035629354485</v>
      </c>
      <c r="J19" s="206">
        <f t="shared" si="0"/>
        <v>8650.2122550085169</v>
      </c>
      <c r="K19" s="177"/>
      <c r="L19" s="177"/>
      <c r="M19" s="177"/>
      <c r="N19" s="177"/>
      <c r="O19" s="177"/>
      <c r="P19" s="177"/>
      <c r="Q19" s="177"/>
      <c r="R19" s="177"/>
      <c r="S19" s="177"/>
      <c r="T19" s="177"/>
      <c r="U19" s="177"/>
      <c r="V19" s="177"/>
      <c r="W19" s="177"/>
      <c r="X19" s="177"/>
      <c r="Y19" s="177"/>
      <c r="Z19" s="177"/>
      <c r="AA19" s="177"/>
      <c r="AB19" s="177"/>
      <c r="AC19" s="177"/>
    </row>
    <row r="20" spans="1:29" ht="35.450000000000003" customHeight="1" thickTop="1" thickBot="1">
      <c r="A20" s="131" t="s">
        <v>129</v>
      </c>
      <c r="B20" s="165" t="s">
        <v>224</v>
      </c>
      <c r="C20" s="204" t="s">
        <v>225</v>
      </c>
      <c r="D20" s="171">
        <f t="shared" ref="D20:I20" si="3">D15-D19</f>
        <v>6512.7174958753894</v>
      </c>
      <c r="E20" s="171">
        <f t="shared" si="3"/>
        <v>1585.1609198737938</v>
      </c>
      <c r="F20" s="171">
        <f t="shared" si="3"/>
        <v>395.53750787133549</v>
      </c>
      <c r="G20" s="171">
        <f t="shared" si="3"/>
        <v>291.21417745301335</v>
      </c>
      <c r="H20" s="171">
        <f t="shared" si="3"/>
        <v>29.289054938500044</v>
      </c>
      <c r="I20" s="171">
        <f t="shared" si="3"/>
        <v>17.8086278814894</v>
      </c>
      <c r="J20" s="199">
        <f t="shared" si="0"/>
        <v>8831.7277838935206</v>
      </c>
      <c r="K20" s="177"/>
      <c r="L20" s="177"/>
      <c r="M20" s="177"/>
      <c r="N20" s="177"/>
      <c r="O20" s="177"/>
      <c r="P20" s="177"/>
      <c r="Q20" s="177"/>
      <c r="R20" s="177"/>
      <c r="S20" s="177"/>
      <c r="T20" s="177"/>
      <c r="U20" s="177"/>
      <c r="V20" s="177"/>
      <c r="W20" s="177"/>
      <c r="X20" s="177"/>
      <c r="Y20" s="177"/>
      <c r="Z20" s="177"/>
      <c r="AA20" s="177"/>
      <c r="AB20" s="177"/>
      <c r="AC20" s="177"/>
    </row>
    <row r="21" spans="1:29" ht="21.75" customHeight="1" thickTop="1" thickBot="1">
      <c r="A21" s="164" t="s">
        <v>130</v>
      </c>
      <c r="B21" s="168" t="s">
        <v>200</v>
      </c>
      <c r="C21" s="204" t="s">
        <v>201</v>
      </c>
      <c r="D21" s="198">
        <v>354</v>
      </c>
      <c r="E21" s="198">
        <v>150.80000000000001</v>
      </c>
      <c r="F21" s="199">
        <v>23.6</v>
      </c>
      <c r="G21" s="198">
        <v>105.2</v>
      </c>
      <c r="H21" s="198">
        <v>0</v>
      </c>
      <c r="I21" s="199">
        <v>0</v>
      </c>
      <c r="J21" s="199">
        <f t="shared" si="0"/>
        <v>633.6</v>
      </c>
    </row>
    <row r="22" spans="1:29" ht="21.75" customHeight="1" thickTop="1" thickBot="1">
      <c r="A22" s="164" t="s">
        <v>130</v>
      </c>
      <c r="B22" s="172" t="s">
        <v>202</v>
      </c>
      <c r="C22" s="204" t="s">
        <v>203</v>
      </c>
      <c r="D22" s="198">
        <v>883</v>
      </c>
      <c r="E22" s="198">
        <v>414.1</v>
      </c>
      <c r="F22" s="199">
        <v>106.4</v>
      </c>
      <c r="G22" s="198">
        <v>67.5</v>
      </c>
      <c r="H22" s="198">
        <v>33.5</v>
      </c>
      <c r="I22" s="199">
        <v>0</v>
      </c>
      <c r="J22" s="199">
        <f t="shared" si="0"/>
        <v>1504.5</v>
      </c>
    </row>
    <row r="23" spans="1:29" ht="21.75" customHeight="1" thickTop="1" thickBot="1">
      <c r="A23" s="164" t="s">
        <v>130</v>
      </c>
      <c r="B23" s="172" t="s">
        <v>204</v>
      </c>
      <c r="C23" s="204" t="s">
        <v>205</v>
      </c>
      <c r="D23" s="198">
        <v>224.7</v>
      </c>
      <c r="E23" s="198">
        <v>40.9</v>
      </c>
      <c r="F23" s="199">
        <v>76.599999999999994</v>
      </c>
      <c r="G23" s="198">
        <v>16.5</v>
      </c>
      <c r="H23" s="198">
        <v>10.8</v>
      </c>
      <c r="I23" s="199">
        <v>47.1</v>
      </c>
      <c r="J23" s="199">
        <f t="shared" si="0"/>
        <v>416.59999999999997</v>
      </c>
    </row>
    <row r="24" spans="1:29" ht="21.75" customHeight="1" thickTop="1" thickBot="1">
      <c r="A24" s="164" t="s">
        <v>130</v>
      </c>
      <c r="B24" s="172" t="s">
        <v>206</v>
      </c>
      <c r="C24" s="204" t="s">
        <v>207</v>
      </c>
      <c r="D24" s="198">
        <v>123.1</v>
      </c>
      <c r="E24" s="198">
        <v>14.4</v>
      </c>
      <c r="F24" s="199">
        <v>6.7</v>
      </c>
      <c r="G24" s="198">
        <v>1.1000000000000001</v>
      </c>
      <c r="H24" s="198">
        <v>2.6</v>
      </c>
      <c r="I24" s="199">
        <v>9.9</v>
      </c>
      <c r="J24" s="199">
        <f t="shared" si="0"/>
        <v>157.79999999999998</v>
      </c>
    </row>
    <row r="25" spans="1:29" ht="21.75" customHeight="1" thickTop="1" thickBot="1">
      <c r="A25" s="164" t="s">
        <v>130</v>
      </c>
      <c r="B25" s="172" t="s">
        <v>208</v>
      </c>
      <c r="C25" s="204" t="s">
        <v>209</v>
      </c>
      <c r="D25" s="200">
        <v>135.6</v>
      </c>
      <c r="E25" s="200">
        <v>6.9</v>
      </c>
      <c r="F25" s="199">
        <v>9.1999999999999993</v>
      </c>
      <c r="G25" s="200">
        <v>29.2</v>
      </c>
      <c r="H25" s="200">
        <v>0</v>
      </c>
      <c r="I25" s="199">
        <v>0</v>
      </c>
      <c r="J25" s="199">
        <f t="shared" si="0"/>
        <v>180.89999999999998</v>
      </c>
    </row>
    <row r="26" spans="1:29" ht="21.75" customHeight="1" thickTop="1" thickBot="1">
      <c r="A26" s="164" t="s">
        <v>130</v>
      </c>
      <c r="B26" s="172" t="s">
        <v>210</v>
      </c>
      <c r="C26" s="204" t="s">
        <v>211</v>
      </c>
      <c r="D26" s="198">
        <v>1291.0999999999999</v>
      </c>
      <c r="E26" s="201">
        <v>105.3</v>
      </c>
      <c r="F26" s="199">
        <v>22.1</v>
      </c>
      <c r="G26" s="198">
        <v>32.799999999999997</v>
      </c>
      <c r="H26" s="198">
        <v>171.9</v>
      </c>
      <c r="I26" s="199">
        <v>1.6</v>
      </c>
      <c r="J26" s="199">
        <f t="shared" si="0"/>
        <v>1624.7999999999997</v>
      </c>
    </row>
    <row r="27" spans="1:29" ht="21.75" customHeight="1" thickTop="1" thickBot="1">
      <c r="A27" s="164" t="s">
        <v>130</v>
      </c>
      <c r="B27" s="172" t="s">
        <v>212</v>
      </c>
      <c r="C27" s="204" t="s">
        <v>213</v>
      </c>
      <c r="D27" s="198">
        <v>59.2</v>
      </c>
      <c r="E27" s="198">
        <v>17.399999999999999</v>
      </c>
      <c r="F27" s="199">
        <v>23.9</v>
      </c>
      <c r="G27" s="198">
        <v>188.9</v>
      </c>
      <c r="H27" s="198">
        <v>14.6</v>
      </c>
      <c r="I27" s="199">
        <v>12.5</v>
      </c>
      <c r="J27" s="199">
        <f t="shared" si="0"/>
        <v>316.5</v>
      </c>
    </row>
    <row r="28" spans="1:29" ht="21.75" customHeight="1" thickTop="1" thickBot="1">
      <c r="A28" s="164" t="s">
        <v>130</v>
      </c>
      <c r="B28" s="172" t="s">
        <v>214</v>
      </c>
      <c r="C28" s="205" t="s">
        <v>215</v>
      </c>
      <c r="D28" s="206">
        <v>3070.7</v>
      </c>
      <c r="E28" s="206">
        <v>749.9</v>
      </c>
      <c r="F28" s="206">
        <v>268.5</v>
      </c>
      <c r="G28" s="206">
        <v>441.2</v>
      </c>
      <c r="H28" s="206">
        <v>233.4</v>
      </c>
      <c r="I28" s="206">
        <v>71.099999999999994</v>
      </c>
      <c r="J28" s="206">
        <f t="shared" si="0"/>
        <v>4834.8</v>
      </c>
    </row>
    <row r="29" spans="1:29" ht="21.75" customHeight="1" thickTop="1" thickBot="1">
      <c r="A29" s="164" t="s">
        <v>130</v>
      </c>
      <c r="B29" s="172" t="s">
        <v>216</v>
      </c>
      <c r="C29" s="204" t="s">
        <v>217</v>
      </c>
      <c r="D29" s="198">
        <v>555.20000000000005</v>
      </c>
      <c r="E29" s="198">
        <v>285.2</v>
      </c>
      <c r="F29" s="199">
        <v>97.5</v>
      </c>
      <c r="G29" s="198">
        <v>146.9</v>
      </c>
      <c r="H29" s="198">
        <v>45.3</v>
      </c>
      <c r="I29" s="199">
        <v>24.8</v>
      </c>
      <c r="J29" s="199">
        <f t="shared" si="0"/>
        <v>1154.9000000000001</v>
      </c>
    </row>
    <row r="30" spans="1:29" ht="21.75" customHeight="1" thickTop="1" thickBot="1">
      <c r="A30" s="164" t="s">
        <v>130</v>
      </c>
      <c r="B30" s="172" t="s">
        <v>218</v>
      </c>
      <c r="C30" s="204" t="s">
        <v>219</v>
      </c>
      <c r="D30" s="200">
        <v>8.9</v>
      </c>
      <c r="E30" s="200">
        <v>20.100000000000001</v>
      </c>
      <c r="F30" s="199">
        <v>1.6</v>
      </c>
      <c r="G30" s="200">
        <v>24.4</v>
      </c>
      <c r="H30" s="200">
        <v>2.9</v>
      </c>
      <c r="I30" s="199">
        <v>0.1</v>
      </c>
      <c r="J30" s="199">
        <f t="shared" si="0"/>
        <v>58</v>
      </c>
    </row>
    <row r="31" spans="1:29" ht="21.75" customHeight="1" thickTop="1" thickBot="1">
      <c r="A31" s="164" t="s">
        <v>130</v>
      </c>
      <c r="B31" s="172" t="s">
        <v>220</v>
      </c>
      <c r="C31" s="204" t="s">
        <v>221</v>
      </c>
      <c r="D31" s="198">
        <v>669.6</v>
      </c>
      <c r="E31" s="201">
        <v>183.6</v>
      </c>
      <c r="F31" s="199">
        <v>78.900000000000006</v>
      </c>
      <c r="G31" s="198">
        <v>188.4</v>
      </c>
      <c r="H31" s="198">
        <v>24</v>
      </c>
      <c r="I31" s="199">
        <v>33.200000000000003</v>
      </c>
      <c r="J31" s="199">
        <f t="shared" si="0"/>
        <v>1177.7</v>
      </c>
    </row>
    <row r="32" spans="1:29" ht="21.75" customHeight="1" thickTop="1" thickBot="1">
      <c r="A32" s="164" t="s">
        <v>130</v>
      </c>
      <c r="B32" s="172" t="s">
        <v>222</v>
      </c>
      <c r="C32" s="205" t="s">
        <v>223</v>
      </c>
      <c r="D32" s="206">
        <v>1233.7</v>
      </c>
      <c r="E32" s="206">
        <v>488.9</v>
      </c>
      <c r="F32" s="206">
        <v>177.9</v>
      </c>
      <c r="G32" s="206">
        <v>359.8</v>
      </c>
      <c r="H32" s="206">
        <v>72.099999999999994</v>
      </c>
      <c r="I32" s="206">
        <v>58.2</v>
      </c>
      <c r="J32" s="206">
        <f t="shared" si="0"/>
        <v>2390.6</v>
      </c>
    </row>
    <row r="33" spans="1:10" ht="21.75" customHeight="1" thickTop="1" thickBot="1">
      <c r="A33" s="164" t="s">
        <v>130</v>
      </c>
      <c r="B33" s="165" t="s">
        <v>224</v>
      </c>
      <c r="C33" s="204" t="s">
        <v>225</v>
      </c>
      <c r="D33" s="200">
        <v>1836.9</v>
      </c>
      <c r="E33" s="200">
        <v>261</v>
      </c>
      <c r="F33" s="199">
        <v>90.6</v>
      </c>
      <c r="G33" s="200">
        <v>81.400000000000006</v>
      </c>
      <c r="H33" s="200">
        <v>161.30000000000001</v>
      </c>
      <c r="I33" s="199">
        <v>12.9</v>
      </c>
      <c r="J33" s="199">
        <f t="shared" si="0"/>
        <v>2444.1000000000004</v>
      </c>
    </row>
    <row r="34" spans="1:10" ht="21.75" customHeight="1" thickTop="1" thickBot="1">
      <c r="A34" s="131" t="s">
        <v>131</v>
      </c>
      <c r="B34" s="168" t="s">
        <v>200</v>
      </c>
      <c r="C34" s="204" t="s">
        <v>201</v>
      </c>
      <c r="D34" s="163">
        <v>672.00806895085987</v>
      </c>
      <c r="E34" s="171">
        <v>304.6754342826863</v>
      </c>
      <c r="F34" s="171">
        <v>50.347945894474108</v>
      </c>
      <c r="G34" s="171">
        <v>234.71197908765748</v>
      </c>
      <c r="H34" s="162">
        <v>0</v>
      </c>
      <c r="I34" s="171">
        <v>0</v>
      </c>
      <c r="J34" s="199">
        <f t="shared" si="0"/>
        <v>1261.7434282156778</v>
      </c>
    </row>
    <row r="35" spans="1:10" ht="21.75" customHeight="1" thickTop="1" thickBot="1">
      <c r="A35" s="131" t="s">
        <v>131</v>
      </c>
      <c r="B35" s="172" t="s">
        <v>202</v>
      </c>
      <c r="C35" s="204" t="s">
        <v>203</v>
      </c>
      <c r="D35" s="163">
        <v>1907.63364536474</v>
      </c>
      <c r="E35" s="171">
        <v>982.34498469160235</v>
      </c>
      <c r="F35" s="171">
        <v>192.99225113329999</v>
      </c>
      <c r="G35" s="171">
        <v>99.710888830000002</v>
      </c>
      <c r="H35" s="162">
        <v>67.558705064500003</v>
      </c>
      <c r="I35" s="171">
        <v>0</v>
      </c>
      <c r="J35" s="199">
        <f t="shared" si="0"/>
        <v>3250.2404750841424</v>
      </c>
    </row>
    <row r="36" spans="1:10" ht="21.75" customHeight="1" thickTop="1" thickBot="1">
      <c r="A36" s="131" t="s">
        <v>131</v>
      </c>
      <c r="B36" s="172" t="s">
        <v>204</v>
      </c>
      <c r="C36" s="204" t="s">
        <v>205</v>
      </c>
      <c r="D36" s="163">
        <v>214.39400613576086</v>
      </c>
      <c r="E36" s="171">
        <v>87.680553719999992</v>
      </c>
      <c r="F36" s="171">
        <v>106.28253351000001</v>
      </c>
      <c r="G36" s="171">
        <v>283.77945333999998</v>
      </c>
      <c r="H36" s="162">
        <v>23.233714689999999</v>
      </c>
      <c r="I36" s="171">
        <v>72.058904380000001</v>
      </c>
      <c r="J36" s="199">
        <f t="shared" si="0"/>
        <v>787.42916577576079</v>
      </c>
    </row>
    <row r="37" spans="1:10" ht="21.75" customHeight="1" thickTop="1" thickBot="1">
      <c r="A37" s="131" t="s">
        <v>131</v>
      </c>
      <c r="B37" s="172" t="s">
        <v>206</v>
      </c>
      <c r="C37" s="204" t="s">
        <v>207</v>
      </c>
      <c r="D37" s="163">
        <v>132.12354074739727</v>
      </c>
      <c r="E37" s="171">
        <v>27.223341000000001</v>
      </c>
      <c r="F37" s="171">
        <v>21.237520881081409</v>
      </c>
      <c r="G37" s="171">
        <v>1.6371861799999998</v>
      </c>
      <c r="H37" s="162">
        <v>6.118595</v>
      </c>
      <c r="I37" s="171">
        <v>15.19142179</v>
      </c>
      <c r="J37" s="199">
        <f t="shared" si="0"/>
        <v>203.53160559847868</v>
      </c>
    </row>
    <row r="38" spans="1:10" ht="21.75" customHeight="1" thickTop="1" thickBot="1">
      <c r="A38" s="131" t="s">
        <v>131</v>
      </c>
      <c r="B38" s="172" t="s">
        <v>208</v>
      </c>
      <c r="C38" s="204" t="s">
        <v>209</v>
      </c>
      <c r="D38" s="163">
        <v>78.66229091999999</v>
      </c>
      <c r="E38" s="171">
        <v>21.323369689999996</v>
      </c>
      <c r="F38" s="171">
        <v>18.389627052224789</v>
      </c>
      <c r="G38" s="171">
        <v>269.42014318000003</v>
      </c>
      <c r="H38" s="162">
        <v>0</v>
      </c>
      <c r="I38" s="171">
        <v>0</v>
      </c>
      <c r="J38" s="199">
        <f t="shared" si="0"/>
        <v>387.79543084222479</v>
      </c>
    </row>
    <row r="39" spans="1:10" ht="21.75" customHeight="1" thickTop="1" thickBot="1">
      <c r="A39" s="131" t="s">
        <v>131</v>
      </c>
      <c r="B39" s="172" t="s">
        <v>210</v>
      </c>
      <c r="C39" s="204" t="s">
        <v>211</v>
      </c>
      <c r="D39" s="163">
        <v>2655.5254581732574</v>
      </c>
      <c r="E39" s="171">
        <v>204.63866084713484</v>
      </c>
      <c r="F39" s="171">
        <v>44.419935205782643</v>
      </c>
      <c r="G39" s="171">
        <v>96.859243129999982</v>
      </c>
      <c r="H39" s="162">
        <v>172.39453293999998</v>
      </c>
      <c r="I39" s="171">
        <v>2.1556938960273961</v>
      </c>
      <c r="J39" s="199">
        <f t="shared" si="0"/>
        <v>3175.9935241922021</v>
      </c>
    </row>
    <row r="40" spans="1:10" ht="21.75" customHeight="1" thickTop="1" thickBot="1">
      <c r="A40" s="131" t="s">
        <v>131</v>
      </c>
      <c r="B40" s="172" t="s">
        <v>212</v>
      </c>
      <c r="C40" s="204" t="s">
        <v>213</v>
      </c>
      <c r="D40" s="163">
        <v>102.45385136810221</v>
      </c>
      <c r="E40" s="171">
        <v>13.051244071175985</v>
      </c>
      <c r="F40" s="171">
        <v>37.204101092668878</v>
      </c>
      <c r="G40" s="171">
        <v>296.54548566361291</v>
      </c>
      <c r="H40" s="162">
        <v>24.206859509999997</v>
      </c>
      <c r="I40" s="171">
        <v>12.352355680000002</v>
      </c>
      <c r="J40" s="199">
        <f t="shared" si="0"/>
        <v>485.81389738556004</v>
      </c>
    </row>
    <row r="41" spans="1:10" ht="21.75" customHeight="1" thickTop="1" thickBot="1">
      <c r="A41" s="131" t="s">
        <v>131</v>
      </c>
      <c r="B41" s="172" t="s">
        <v>214</v>
      </c>
      <c r="C41" s="205" t="s">
        <v>215</v>
      </c>
      <c r="D41" s="161">
        <f>SUM(D34:D40)</f>
        <v>5762.8008616601173</v>
      </c>
      <c r="E41" s="160">
        <f t="shared" ref="D41:I41" si="4">SUM(E34:E40)</f>
        <v>1640.9375883025991</v>
      </c>
      <c r="F41" s="160">
        <f t="shared" si="4"/>
        <v>470.87391476953178</v>
      </c>
      <c r="G41" s="160">
        <f t="shared" si="4"/>
        <v>1282.6643794112701</v>
      </c>
      <c r="H41" s="132">
        <f t="shared" si="4"/>
        <v>293.51240720449999</v>
      </c>
      <c r="I41" s="160">
        <f t="shared" si="4"/>
        <v>101.7583757460274</v>
      </c>
      <c r="J41" s="159">
        <f>SUM(D41:I41)</f>
        <v>9552.547527094046</v>
      </c>
    </row>
    <row r="42" spans="1:10" ht="21.75" customHeight="1" thickTop="1" thickBot="1">
      <c r="A42" s="131" t="s">
        <v>131</v>
      </c>
      <c r="B42" s="172" t="s">
        <v>216</v>
      </c>
      <c r="C42" s="204" t="s">
        <v>217</v>
      </c>
      <c r="D42" s="163">
        <v>968.91217294530998</v>
      </c>
      <c r="E42" s="171">
        <v>587.09594644646097</v>
      </c>
      <c r="F42" s="171">
        <v>163.48078345186303</v>
      </c>
      <c r="G42" s="171">
        <v>399.69339049209913</v>
      </c>
      <c r="H42" s="162">
        <v>170.83771566000007</v>
      </c>
      <c r="I42" s="171">
        <v>41.052506576641584</v>
      </c>
      <c r="J42" s="199">
        <f t="shared" ref="J42:J46" si="5">SUM(D42:I42)</f>
        <v>2331.0725155723744</v>
      </c>
    </row>
    <row r="43" spans="1:10" ht="21.75" customHeight="1" thickTop="1" thickBot="1">
      <c r="A43" s="131" t="s">
        <v>131</v>
      </c>
      <c r="B43" s="172" t="s">
        <v>218</v>
      </c>
      <c r="C43" s="204" t="s">
        <v>219</v>
      </c>
      <c r="D43" s="163">
        <v>18.042976272300002</v>
      </c>
      <c r="E43" s="171">
        <v>43.388528980000004</v>
      </c>
      <c r="F43" s="171">
        <v>3.414041916</v>
      </c>
      <c r="G43" s="171">
        <v>64.25625276000001</v>
      </c>
      <c r="H43" s="162">
        <v>5.1283774299999996</v>
      </c>
      <c r="I43" s="171">
        <v>0.23314767999999997</v>
      </c>
      <c r="J43" s="199">
        <f t="shared" si="5"/>
        <v>134.46332503830001</v>
      </c>
    </row>
    <row r="44" spans="1:10" ht="21.75" customHeight="1" thickTop="1" thickBot="1">
      <c r="A44" s="131" t="s">
        <v>131</v>
      </c>
      <c r="B44" s="172" t="s">
        <v>220</v>
      </c>
      <c r="C44" s="204" t="s">
        <v>221</v>
      </c>
      <c r="D44" s="163">
        <v>1304.077276454738</v>
      </c>
      <c r="E44" s="171">
        <v>400.79124462440751</v>
      </c>
      <c r="F44" s="171">
        <v>145.93495401650665</v>
      </c>
      <c r="G44" s="171">
        <v>514.0044740504286</v>
      </c>
      <c r="H44" s="162">
        <v>44.532381121499995</v>
      </c>
      <c r="I44" s="171">
        <v>49.170256255072452</v>
      </c>
      <c r="J44" s="199">
        <f t="shared" si="5"/>
        <v>2458.5105865226533</v>
      </c>
    </row>
    <row r="45" spans="1:10" ht="21.75" customHeight="1" thickTop="1" thickBot="1">
      <c r="A45" s="131" t="s">
        <v>131</v>
      </c>
      <c r="B45" s="172" t="s">
        <v>222</v>
      </c>
      <c r="C45" s="205" t="s">
        <v>223</v>
      </c>
      <c r="D45" s="161">
        <f t="shared" ref="D45:I45" si="6">SUM(D42:D44)</f>
        <v>2291.0324256723479</v>
      </c>
      <c r="E45" s="160">
        <f t="shared" si="6"/>
        <v>1031.2757200508686</v>
      </c>
      <c r="F45" s="160">
        <f t="shared" si="6"/>
        <v>312.82977938436966</v>
      </c>
      <c r="G45" s="160">
        <f t="shared" si="6"/>
        <v>977.95411730252772</v>
      </c>
      <c r="H45" s="132">
        <f t="shared" si="6"/>
        <v>220.49847421150008</v>
      </c>
      <c r="I45" s="160">
        <f t="shared" si="6"/>
        <v>90.455910511714038</v>
      </c>
      <c r="J45" s="159">
        <f t="shared" si="5"/>
        <v>4924.0464271333276</v>
      </c>
    </row>
    <row r="46" spans="1:10" ht="21.75" customHeight="1" thickTop="1" thickBot="1">
      <c r="A46" s="131" t="s">
        <v>131</v>
      </c>
      <c r="B46" s="165" t="s">
        <v>224</v>
      </c>
      <c r="C46" s="204" t="s">
        <v>225</v>
      </c>
      <c r="D46" s="175">
        <f t="shared" ref="D46:I46" si="7">D41-D45</f>
        <v>3471.7684359877694</v>
      </c>
      <c r="E46" s="158">
        <f t="shared" si="7"/>
        <v>609.66186825173054</v>
      </c>
      <c r="F46" s="158">
        <f t="shared" si="7"/>
        <v>158.04413538516212</v>
      </c>
      <c r="G46" s="158">
        <f t="shared" si="7"/>
        <v>304.71026210874243</v>
      </c>
      <c r="H46" s="130">
        <f t="shared" si="7"/>
        <v>73.013932992999912</v>
      </c>
      <c r="I46" s="158">
        <f t="shared" si="7"/>
        <v>11.30246523431336</v>
      </c>
      <c r="J46" s="199">
        <f t="shared" si="5"/>
        <v>4628.5010999607184</v>
      </c>
    </row>
    <row r="47" spans="1:10" ht="21.75" customHeight="1" thickTop="1" thickBot="1">
      <c r="A47" s="164" t="s">
        <v>226</v>
      </c>
      <c r="B47" s="168" t="s">
        <v>200</v>
      </c>
      <c r="C47" s="204" t="s">
        <v>201</v>
      </c>
      <c r="D47" s="168">
        <v>1015.9</v>
      </c>
      <c r="E47" s="168">
        <v>476.4</v>
      </c>
      <c r="F47" s="168">
        <v>71.599999999999994</v>
      </c>
      <c r="G47" s="168">
        <v>373.1</v>
      </c>
      <c r="H47" s="168">
        <v>0</v>
      </c>
      <c r="I47" s="168">
        <v>0</v>
      </c>
      <c r="J47" s="168">
        <v>1937.1</v>
      </c>
    </row>
    <row r="48" spans="1:10" ht="21.75" customHeight="1" thickTop="1" thickBot="1">
      <c r="A48" s="164" t="s">
        <v>226</v>
      </c>
      <c r="B48" s="172" t="s">
        <v>202</v>
      </c>
      <c r="C48" s="204" t="s">
        <v>203</v>
      </c>
      <c r="D48" s="172">
        <v>2985.8</v>
      </c>
      <c r="E48" s="172">
        <v>1615.7</v>
      </c>
      <c r="F48" s="172">
        <v>278</v>
      </c>
      <c r="G48" s="172">
        <v>89.5</v>
      </c>
      <c r="H48" s="172">
        <v>107.5</v>
      </c>
      <c r="I48" s="172">
        <v>0</v>
      </c>
      <c r="J48" s="172">
        <v>5076.6000000000004</v>
      </c>
    </row>
    <row r="49" spans="1:10" ht="21.75" customHeight="1" thickTop="1" thickBot="1">
      <c r="A49" s="164" t="s">
        <v>226</v>
      </c>
      <c r="B49" s="172" t="s">
        <v>204</v>
      </c>
      <c r="C49" s="204" t="s">
        <v>205</v>
      </c>
      <c r="D49" s="172">
        <v>297.10000000000002</v>
      </c>
      <c r="E49" s="172">
        <v>134</v>
      </c>
      <c r="F49" s="172">
        <v>92.2</v>
      </c>
      <c r="G49" s="172">
        <v>403.7</v>
      </c>
      <c r="H49" s="172">
        <v>37.799999999999997</v>
      </c>
      <c r="I49" s="172">
        <v>101.1</v>
      </c>
      <c r="J49" s="172">
        <v>1066</v>
      </c>
    </row>
    <row r="50" spans="1:10" ht="21.75" customHeight="1" thickTop="1" thickBot="1">
      <c r="A50" s="164" t="s">
        <v>226</v>
      </c>
      <c r="B50" s="172" t="s">
        <v>206</v>
      </c>
      <c r="C50" s="204" t="s">
        <v>207</v>
      </c>
      <c r="D50" s="172">
        <v>153.69999999999999</v>
      </c>
      <c r="E50" s="172">
        <v>33.6</v>
      </c>
      <c r="F50" s="172">
        <v>42.6</v>
      </c>
      <c r="G50" s="172">
        <v>3.4</v>
      </c>
      <c r="H50" s="172">
        <v>11.2</v>
      </c>
      <c r="I50" s="172">
        <v>23</v>
      </c>
      <c r="J50" s="172">
        <v>267.5</v>
      </c>
    </row>
    <row r="51" spans="1:10" ht="21.75" customHeight="1" thickTop="1" thickBot="1">
      <c r="A51" s="164" t="s">
        <v>226</v>
      </c>
      <c r="B51" s="172" t="s">
        <v>208</v>
      </c>
      <c r="C51" s="204" t="s">
        <v>209</v>
      </c>
      <c r="D51" s="172">
        <v>112.8</v>
      </c>
      <c r="E51" s="172">
        <v>78.8</v>
      </c>
      <c r="F51" s="172">
        <v>29.5</v>
      </c>
      <c r="G51" s="172">
        <v>386.9</v>
      </c>
      <c r="H51" s="172">
        <v>0</v>
      </c>
      <c r="I51" s="172">
        <v>0</v>
      </c>
      <c r="J51" s="172">
        <v>608.1</v>
      </c>
    </row>
    <row r="52" spans="1:10" ht="21.75" customHeight="1" thickTop="1" thickBot="1">
      <c r="A52" s="164" t="s">
        <v>226</v>
      </c>
      <c r="B52" s="172" t="s">
        <v>210</v>
      </c>
      <c r="C52" s="204" t="s">
        <v>211</v>
      </c>
      <c r="D52" s="172">
        <v>4398.7</v>
      </c>
      <c r="E52" s="172">
        <v>319.2</v>
      </c>
      <c r="F52" s="172">
        <v>59.4</v>
      </c>
      <c r="G52" s="172">
        <v>156.6</v>
      </c>
      <c r="H52" s="172">
        <v>174</v>
      </c>
      <c r="I52" s="172">
        <v>3.5</v>
      </c>
      <c r="J52" s="172">
        <v>5111.3</v>
      </c>
    </row>
    <row r="53" spans="1:10" ht="21.75" customHeight="1" thickTop="1" thickBot="1">
      <c r="A53" s="164" t="s">
        <v>226</v>
      </c>
      <c r="B53" s="172" t="s">
        <v>212</v>
      </c>
      <c r="C53" s="204" t="s">
        <v>213</v>
      </c>
      <c r="D53" s="172">
        <v>243.6</v>
      </c>
      <c r="E53" s="172">
        <v>0.9</v>
      </c>
      <c r="F53" s="172">
        <v>33.799999999999997</v>
      </c>
      <c r="G53" s="172">
        <v>435.2</v>
      </c>
      <c r="H53" s="172">
        <v>47.7</v>
      </c>
      <c r="I53" s="172">
        <v>115.2</v>
      </c>
      <c r="J53" s="172">
        <v>876.5</v>
      </c>
    </row>
    <row r="54" spans="1:10" ht="21.75" customHeight="1" thickTop="1" thickBot="1">
      <c r="A54" s="164" t="s">
        <v>226</v>
      </c>
      <c r="B54" s="172" t="s">
        <v>214</v>
      </c>
      <c r="C54" s="205" t="s">
        <v>215</v>
      </c>
      <c r="D54" s="206">
        <v>9207.7000000000007</v>
      </c>
      <c r="E54" s="206">
        <v>2658.7</v>
      </c>
      <c r="F54" s="206">
        <v>607.20000000000005</v>
      </c>
      <c r="G54" s="206">
        <v>1848.4</v>
      </c>
      <c r="H54" s="206">
        <v>378.3</v>
      </c>
      <c r="I54" s="206">
        <v>242.7</v>
      </c>
      <c r="J54" s="206">
        <v>14943.1</v>
      </c>
    </row>
    <row r="55" spans="1:10" ht="21.75" customHeight="1" thickTop="1" thickBot="1">
      <c r="A55" s="164" t="s">
        <v>226</v>
      </c>
      <c r="B55" s="172" t="s">
        <v>216</v>
      </c>
      <c r="C55" s="204" t="s">
        <v>217</v>
      </c>
      <c r="D55" s="172">
        <v>1472.4</v>
      </c>
      <c r="E55" s="172">
        <v>947.9</v>
      </c>
      <c r="F55" s="172">
        <v>214.8</v>
      </c>
      <c r="G55" s="172">
        <v>558</v>
      </c>
      <c r="H55" s="172">
        <v>227.8</v>
      </c>
      <c r="I55" s="172">
        <v>87.8</v>
      </c>
      <c r="J55" s="172">
        <v>3508.8</v>
      </c>
    </row>
    <row r="56" spans="1:10" ht="21.75" customHeight="1" thickTop="1" thickBot="1">
      <c r="A56" s="164" t="s">
        <v>226</v>
      </c>
      <c r="B56" s="172" t="s">
        <v>218</v>
      </c>
      <c r="C56" s="204" t="s">
        <v>219</v>
      </c>
      <c r="D56" s="172">
        <v>27.4</v>
      </c>
      <c r="E56" s="172">
        <v>63.4</v>
      </c>
      <c r="F56" s="172">
        <v>6.9</v>
      </c>
      <c r="G56" s="172">
        <v>116.8</v>
      </c>
      <c r="H56" s="172">
        <v>8.3000000000000007</v>
      </c>
      <c r="I56" s="172">
        <v>11.8</v>
      </c>
      <c r="J56" s="172">
        <v>234.6</v>
      </c>
    </row>
    <row r="57" spans="1:10" ht="21.75" customHeight="1" thickTop="1" thickBot="1">
      <c r="A57" s="164" t="s">
        <v>226</v>
      </c>
      <c r="B57" s="172" t="s">
        <v>220</v>
      </c>
      <c r="C57" s="204" t="s">
        <v>221</v>
      </c>
      <c r="D57" s="172">
        <v>1971.9</v>
      </c>
      <c r="E57" s="172">
        <v>628.6</v>
      </c>
      <c r="F57" s="172">
        <v>173.6</v>
      </c>
      <c r="G57" s="172">
        <v>778.2</v>
      </c>
      <c r="H57" s="172">
        <v>70.2</v>
      </c>
      <c r="I57" s="172">
        <v>92.6</v>
      </c>
      <c r="J57" s="172">
        <v>3715</v>
      </c>
    </row>
    <row r="58" spans="1:10" ht="21.75" customHeight="1" thickTop="1" thickBot="1">
      <c r="A58" s="164" t="s">
        <v>226</v>
      </c>
      <c r="B58" s="172" t="s">
        <v>222</v>
      </c>
      <c r="C58" s="205" t="s">
        <v>223</v>
      </c>
      <c r="D58" s="206">
        <v>3471.7</v>
      </c>
      <c r="E58" s="206">
        <v>1639.9</v>
      </c>
      <c r="F58" s="206">
        <v>395.3</v>
      </c>
      <c r="G58" s="206">
        <v>1453</v>
      </c>
      <c r="H58" s="206">
        <v>306.3</v>
      </c>
      <c r="I58" s="206">
        <v>192.2</v>
      </c>
      <c r="J58" s="206">
        <v>7458.4</v>
      </c>
    </row>
    <row r="59" spans="1:10" ht="21.75" customHeight="1" thickTop="1" thickBot="1">
      <c r="A59" s="164" t="s">
        <v>226</v>
      </c>
      <c r="B59" s="165" t="s">
        <v>224</v>
      </c>
      <c r="C59" s="204" t="s">
        <v>225</v>
      </c>
      <c r="D59" s="165">
        <v>5736</v>
      </c>
      <c r="E59" s="165">
        <v>1018.9</v>
      </c>
      <c r="F59" s="165">
        <v>211.9</v>
      </c>
      <c r="G59" s="165">
        <v>395.4</v>
      </c>
      <c r="H59" s="165">
        <v>72</v>
      </c>
      <c r="I59" s="165">
        <v>50.5</v>
      </c>
      <c r="J59" s="165">
        <v>7484.7</v>
      </c>
    </row>
    <row r="60" spans="1:10" ht="21.75" customHeight="1" thickTop="1" thickBot="1">
      <c r="A60" s="164" t="s">
        <v>227</v>
      </c>
      <c r="B60" s="168" t="s">
        <v>200</v>
      </c>
      <c r="C60" s="204" t="s">
        <v>201</v>
      </c>
      <c r="D60" s="175">
        <v>1322.2</v>
      </c>
      <c r="E60" s="158">
        <v>630.1</v>
      </c>
      <c r="F60" s="158">
        <v>101.6</v>
      </c>
      <c r="G60" s="158">
        <v>534.4</v>
      </c>
      <c r="H60" s="130">
        <v>0</v>
      </c>
      <c r="I60" s="158">
        <v>0</v>
      </c>
      <c r="J60" s="199">
        <v>2588.1999999999998</v>
      </c>
    </row>
    <row r="61" spans="1:10" ht="21.75" customHeight="1" thickTop="1" thickBot="1">
      <c r="A61" s="164" t="s">
        <v>227</v>
      </c>
      <c r="B61" s="172" t="s">
        <v>202</v>
      </c>
      <c r="C61" s="204" t="s">
        <v>203</v>
      </c>
      <c r="D61" s="163">
        <v>4000.8</v>
      </c>
      <c r="E61" s="171">
        <v>2430.6</v>
      </c>
      <c r="F61" s="171">
        <v>350.7</v>
      </c>
      <c r="G61" s="171">
        <v>123.4</v>
      </c>
      <c r="H61" s="162">
        <v>175.7</v>
      </c>
      <c r="I61" s="171">
        <v>0</v>
      </c>
      <c r="J61" s="199">
        <v>7081.2</v>
      </c>
    </row>
    <row r="62" spans="1:10" ht="21.75" customHeight="1" thickTop="1" thickBot="1">
      <c r="A62" s="164" t="s">
        <v>227</v>
      </c>
      <c r="B62" s="172" t="s">
        <v>204</v>
      </c>
      <c r="C62" s="204" t="s">
        <v>205</v>
      </c>
      <c r="D62" s="163">
        <v>392.7</v>
      </c>
      <c r="E62" s="171">
        <v>223.8</v>
      </c>
      <c r="F62" s="171">
        <v>118.2</v>
      </c>
      <c r="G62" s="171">
        <v>561.79999999999995</v>
      </c>
      <c r="H62" s="162">
        <v>48.2</v>
      </c>
      <c r="I62" s="171">
        <v>147.9</v>
      </c>
      <c r="J62" s="157">
        <v>1492.6</v>
      </c>
    </row>
    <row r="63" spans="1:10" ht="21.75" customHeight="1" thickTop="1" thickBot="1">
      <c r="A63" s="164" t="s">
        <v>227</v>
      </c>
      <c r="B63" s="172" t="s">
        <v>206</v>
      </c>
      <c r="C63" s="204" t="s">
        <v>207</v>
      </c>
      <c r="D63" s="163">
        <v>159.80000000000001</v>
      </c>
      <c r="E63" s="171">
        <v>54.2</v>
      </c>
      <c r="F63" s="171">
        <v>52.9</v>
      </c>
      <c r="G63" s="171">
        <v>32.200000000000003</v>
      </c>
      <c r="H63" s="162">
        <v>16.8</v>
      </c>
      <c r="I63" s="171">
        <v>45</v>
      </c>
      <c r="J63" s="157">
        <v>360.9</v>
      </c>
    </row>
    <row r="64" spans="1:10" ht="21.75" customHeight="1" thickTop="1" thickBot="1">
      <c r="A64" s="164" t="s">
        <v>227</v>
      </c>
      <c r="B64" s="172" t="s">
        <v>208</v>
      </c>
      <c r="C64" s="204" t="s">
        <v>209</v>
      </c>
      <c r="D64" s="163">
        <v>158.1</v>
      </c>
      <c r="E64" s="171">
        <v>88.9</v>
      </c>
      <c r="F64" s="171">
        <v>40.200000000000003</v>
      </c>
      <c r="G64" s="171">
        <v>508</v>
      </c>
      <c r="H64" s="162">
        <v>0</v>
      </c>
      <c r="I64" s="171">
        <v>0</v>
      </c>
      <c r="J64" s="157">
        <v>795.2</v>
      </c>
    </row>
    <row r="65" spans="1:10" ht="21.75" customHeight="1" thickTop="1" thickBot="1">
      <c r="A65" s="164" t="s">
        <v>227</v>
      </c>
      <c r="B65" s="172" t="s">
        <v>210</v>
      </c>
      <c r="C65" s="204" t="s">
        <v>211</v>
      </c>
      <c r="D65" s="163">
        <v>5918.3</v>
      </c>
      <c r="E65" s="171">
        <v>680</v>
      </c>
      <c r="F65" s="171">
        <v>177.4</v>
      </c>
      <c r="G65" s="171">
        <v>206.3</v>
      </c>
      <c r="H65" s="162">
        <v>175.3</v>
      </c>
      <c r="I65" s="171">
        <v>5.0999999999999996</v>
      </c>
      <c r="J65" s="157">
        <v>7162.4</v>
      </c>
    </row>
    <row r="66" spans="1:10" ht="21.75" customHeight="1" thickTop="1" thickBot="1">
      <c r="A66" s="164" t="s">
        <v>227</v>
      </c>
      <c r="B66" s="172" t="s">
        <v>212</v>
      </c>
      <c r="C66" s="204" t="s">
        <v>213</v>
      </c>
      <c r="D66" s="163">
        <v>363.3</v>
      </c>
      <c r="E66" s="171">
        <v>58</v>
      </c>
      <c r="F66" s="171">
        <v>62</v>
      </c>
      <c r="G66" s="171">
        <v>656.2</v>
      </c>
      <c r="H66" s="162">
        <v>74.599999999999994</v>
      </c>
      <c r="I66" s="171">
        <v>175.4</v>
      </c>
      <c r="J66" s="157">
        <v>1389.5</v>
      </c>
    </row>
    <row r="67" spans="1:10" ht="21.75" customHeight="1" thickTop="1" thickBot="1">
      <c r="A67" s="164" t="s">
        <v>227</v>
      </c>
      <c r="B67" s="172" t="s">
        <v>214</v>
      </c>
      <c r="C67" s="205" t="s">
        <v>215</v>
      </c>
      <c r="D67" s="161">
        <f>SUM(D60:D66)</f>
        <v>12315.2</v>
      </c>
      <c r="E67" s="161">
        <f t="shared" ref="E67:J67" si="8">SUM(E60:E66)</f>
        <v>4165.6000000000004</v>
      </c>
      <c r="F67" s="161">
        <f t="shared" si="8"/>
        <v>903</v>
      </c>
      <c r="G67" s="161">
        <f t="shared" si="8"/>
        <v>2622.3</v>
      </c>
      <c r="H67" s="161">
        <f t="shared" si="8"/>
        <v>490.6</v>
      </c>
      <c r="I67" s="161">
        <f t="shared" si="8"/>
        <v>373.4</v>
      </c>
      <c r="J67" s="161">
        <f t="shared" si="8"/>
        <v>20870</v>
      </c>
    </row>
    <row r="68" spans="1:10" ht="21.75" customHeight="1" thickTop="1" thickBot="1">
      <c r="A68" s="164" t="s">
        <v>227</v>
      </c>
      <c r="B68" s="172" t="s">
        <v>216</v>
      </c>
      <c r="C68" s="204" t="s">
        <v>217</v>
      </c>
      <c r="D68" s="163">
        <v>2041.7</v>
      </c>
      <c r="E68" s="171">
        <v>1332.4</v>
      </c>
      <c r="F68" s="171">
        <v>298.2</v>
      </c>
      <c r="G68" s="171">
        <v>766</v>
      </c>
      <c r="H68" s="162">
        <v>286.89999999999998</v>
      </c>
      <c r="I68" s="171">
        <v>151.1</v>
      </c>
      <c r="J68" s="157">
        <v>4876.3999999999996</v>
      </c>
    </row>
    <row r="69" spans="1:10" ht="21.75" customHeight="1" thickTop="1" thickBot="1">
      <c r="A69" s="164" t="s">
        <v>227</v>
      </c>
      <c r="B69" s="172" t="s">
        <v>218</v>
      </c>
      <c r="C69" s="204" t="s">
        <v>219</v>
      </c>
      <c r="D69" s="163">
        <v>45.5</v>
      </c>
      <c r="E69" s="171">
        <v>103.7</v>
      </c>
      <c r="F69" s="171">
        <v>9.6999999999999993</v>
      </c>
      <c r="G69" s="171">
        <v>160.9</v>
      </c>
      <c r="H69" s="162">
        <v>13.1</v>
      </c>
      <c r="I69" s="171">
        <v>15.2</v>
      </c>
      <c r="J69" s="157">
        <v>348.1</v>
      </c>
    </row>
    <row r="70" spans="1:10" ht="21.75" customHeight="1" thickTop="1" thickBot="1">
      <c r="A70" s="164" t="s">
        <v>227</v>
      </c>
      <c r="B70" s="172" t="s">
        <v>220</v>
      </c>
      <c r="C70" s="204" t="s">
        <v>221</v>
      </c>
      <c r="D70" s="163">
        <v>2872.9</v>
      </c>
      <c r="E70" s="171">
        <v>970</v>
      </c>
      <c r="F70" s="171">
        <v>257.10000000000002</v>
      </c>
      <c r="G70" s="171">
        <v>1037.9000000000001</v>
      </c>
      <c r="H70" s="162">
        <v>112.2</v>
      </c>
      <c r="I70" s="171">
        <v>151.19999999999999</v>
      </c>
      <c r="J70" s="157">
        <v>5401.4</v>
      </c>
    </row>
    <row r="71" spans="1:10" ht="21.75" customHeight="1" thickTop="1" thickBot="1">
      <c r="A71" s="164" t="s">
        <v>227</v>
      </c>
      <c r="B71" s="172" t="s">
        <v>222</v>
      </c>
      <c r="C71" s="205" t="s">
        <v>223</v>
      </c>
      <c r="D71" s="161">
        <f t="shared" ref="D71:J71" si="9">SUM(D68:D70)</f>
        <v>4960.1000000000004</v>
      </c>
      <c r="E71" s="161">
        <f t="shared" si="9"/>
        <v>2406.1000000000004</v>
      </c>
      <c r="F71" s="161">
        <f t="shared" si="9"/>
        <v>565</v>
      </c>
      <c r="G71" s="161">
        <f t="shared" si="9"/>
        <v>1964.8000000000002</v>
      </c>
      <c r="H71" s="161">
        <f t="shared" si="9"/>
        <v>412.2</v>
      </c>
      <c r="I71" s="161">
        <f t="shared" si="9"/>
        <v>317.5</v>
      </c>
      <c r="J71" s="161">
        <f t="shared" si="9"/>
        <v>10625.9</v>
      </c>
    </row>
    <row r="72" spans="1:10" ht="21.75" customHeight="1" thickTop="1" thickBot="1">
      <c r="A72" s="164" t="s">
        <v>227</v>
      </c>
      <c r="B72" s="165" t="s">
        <v>224</v>
      </c>
      <c r="C72" s="204" t="s">
        <v>225</v>
      </c>
      <c r="D72" s="163">
        <v>7355.2</v>
      </c>
      <c r="E72" s="171">
        <v>1759.4</v>
      </c>
      <c r="F72" s="171">
        <v>338</v>
      </c>
      <c r="G72" s="171">
        <v>657.4</v>
      </c>
      <c r="H72" s="162">
        <v>78.3</v>
      </c>
      <c r="I72" s="171">
        <v>55.9</v>
      </c>
      <c r="J72" s="157">
        <v>10244.1</v>
      </c>
    </row>
    <row r="73" spans="1:10" ht="21.75" customHeight="1" thickTop="1"/>
  </sheetData>
  <mergeCells count="1">
    <mergeCell ref="D5:H5"/>
  </mergeCells>
  <hyperlinks>
    <hyperlink ref="A4" location="Main!G8" display="العودة للصفحة الرئيسية" xr:uid="{2FB0B299-0C62-4982-B5D6-28E8F3BAC3BF}"/>
  </hyperlink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DE42F-E4DA-4D43-BDD6-88B7DC259074}">
  <sheetPr>
    <pageSetUpPr autoPageBreaks="0"/>
  </sheetPr>
  <dimension ref="A1:V108"/>
  <sheetViews>
    <sheetView showGridLines="0" rightToLeft="1" topLeftCell="A64" zoomScale="50" zoomScaleNormal="50" workbookViewId="0">
      <pane xSplit="1" topLeftCell="C1" activePane="topRight" state="frozen"/>
      <selection pane="topRight" activeCell="F69" sqref="F69"/>
    </sheetView>
  </sheetViews>
  <sheetFormatPr defaultColWidth="26.28515625" defaultRowHeight="42" customHeight="1"/>
  <cols>
    <col min="1" max="1" width="57.5703125" style="185" customWidth="1"/>
    <col min="2" max="16384" width="26.28515625" style="185"/>
  </cols>
  <sheetData>
    <row r="1" spans="1:22" ht="15"/>
    <row r="2" spans="1:22" ht="15.75">
      <c r="A2" s="186"/>
    </row>
    <row r="3" spans="1:22" ht="15.75">
      <c r="A3" s="186"/>
    </row>
    <row r="4" spans="1:22" ht="38.25" customHeight="1"/>
    <row r="5" spans="1:22" ht="42" customHeight="1">
      <c r="E5" s="126" t="s">
        <v>165</v>
      </c>
      <c r="F5" s="126"/>
      <c r="G5" s="126"/>
      <c r="H5" s="126"/>
      <c r="I5" s="126"/>
      <c r="J5" s="126"/>
    </row>
    <row r="6" spans="1:22" ht="41.1" customHeight="1">
      <c r="A6" s="191"/>
    </row>
    <row r="7" spans="1:22" ht="114" customHeight="1" thickBot="1">
      <c r="A7" s="169" t="s">
        <v>189</v>
      </c>
      <c r="B7" s="156" t="s">
        <v>228</v>
      </c>
      <c r="C7" s="155" t="s">
        <v>192</v>
      </c>
      <c r="D7" s="173" t="s">
        <v>193</v>
      </c>
      <c r="E7" s="173" t="s">
        <v>194</v>
      </c>
      <c r="F7" s="173" t="s">
        <v>195</v>
      </c>
      <c r="G7" s="173" t="s">
        <v>196</v>
      </c>
      <c r="H7" s="173" t="s">
        <v>197</v>
      </c>
      <c r="I7" s="173" t="s">
        <v>198</v>
      </c>
      <c r="J7" s="174" t="s">
        <v>199</v>
      </c>
      <c r="K7" s="177"/>
      <c r="L7" s="177"/>
      <c r="M7" s="177"/>
      <c r="N7" s="177"/>
      <c r="O7" s="177"/>
      <c r="P7" s="177"/>
      <c r="Q7" s="177"/>
      <c r="R7" s="177"/>
      <c r="S7" s="177"/>
      <c r="T7" s="177"/>
      <c r="U7" s="177"/>
      <c r="V7" s="177"/>
    </row>
    <row r="8" spans="1:22" ht="42.95" customHeight="1" thickTop="1" thickBot="1">
      <c r="A8" s="131" t="s">
        <v>129</v>
      </c>
      <c r="B8" s="154" t="s">
        <v>229</v>
      </c>
      <c r="C8" s="153" t="s">
        <v>230</v>
      </c>
      <c r="D8" s="152">
        <v>3233.3109866864252</v>
      </c>
      <c r="E8" s="152">
        <v>955.30062962060038</v>
      </c>
      <c r="F8" s="151">
        <v>973.82228904177839</v>
      </c>
      <c r="G8" s="150">
        <v>3507.3743219397884</v>
      </c>
      <c r="H8" s="150">
        <v>118.84271360000001</v>
      </c>
      <c r="I8" s="150">
        <v>332.0898749212123</v>
      </c>
      <c r="J8" s="152">
        <f t="shared" ref="J8:J13" si="0">SUM(D8:I8)</f>
        <v>9120.7408158098024</v>
      </c>
      <c r="K8" s="177"/>
      <c r="L8" s="177"/>
      <c r="M8" s="177"/>
      <c r="N8" s="177"/>
      <c r="O8" s="177"/>
      <c r="P8" s="177"/>
      <c r="Q8" s="177"/>
      <c r="R8" s="177"/>
      <c r="S8" s="177"/>
      <c r="T8" s="177"/>
      <c r="U8" s="177"/>
      <c r="V8" s="177"/>
    </row>
    <row r="9" spans="1:22" ht="42.95" customHeight="1" thickTop="1" thickBot="1">
      <c r="A9" s="131" t="s">
        <v>129</v>
      </c>
      <c r="B9" s="154" t="s">
        <v>231</v>
      </c>
      <c r="C9" s="153" t="s">
        <v>232</v>
      </c>
      <c r="D9" s="152">
        <v>3743.2461827681173</v>
      </c>
      <c r="E9" s="152">
        <v>2195.1936114197752</v>
      </c>
      <c r="F9" s="151">
        <v>608.46209083860947</v>
      </c>
      <c r="G9" s="150">
        <v>999.44865648495909</v>
      </c>
      <c r="H9" s="150">
        <v>110.85491847850001</v>
      </c>
      <c r="I9" s="150">
        <v>114.47312557999999</v>
      </c>
      <c r="J9" s="152">
        <f t="shared" si="0"/>
        <v>7771.6785855699609</v>
      </c>
      <c r="K9" s="177"/>
      <c r="L9" s="177"/>
      <c r="M9" s="177"/>
      <c r="N9" s="177"/>
      <c r="O9" s="177"/>
      <c r="P9" s="177"/>
      <c r="Q9" s="177"/>
      <c r="R9" s="177"/>
      <c r="S9" s="177"/>
      <c r="T9" s="177"/>
      <c r="U9" s="177"/>
      <c r="V9" s="177"/>
    </row>
    <row r="10" spans="1:22" ht="42.95" customHeight="1" thickTop="1" thickBot="1">
      <c r="A10" s="131" t="s">
        <v>129</v>
      </c>
      <c r="B10" s="154" t="s">
        <v>233</v>
      </c>
      <c r="C10" s="153" t="s">
        <v>234</v>
      </c>
      <c r="D10" s="152">
        <v>18643.144469360599</v>
      </c>
      <c r="E10" s="152">
        <v>120.87845303</v>
      </c>
      <c r="F10" s="151">
        <v>68.632594890000007</v>
      </c>
      <c r="G10" s="150">
        <v>32.232999999999997</v>
      </c>
      <c r="H10" s="150">
        <v>0</v>
      </c>
      <c r="I10" s="150">
        <v>0</v>
      </c>
      <c r="J10" s="152">
        <f t="shared" si="0"/>
        <v>18864.8885172806</v>
      </c>
      <c r="K10" s="177"/>
      <c r="L10" s="177"/>
      <c r="M10" s="177"/>
      <c r="N10" s="177"/>
      <c r="O10" s="177"/>
      <c r="P10" s="177"/>
      <c r="Q10" s="177"/>
      <c r="R10" s="177"/>
      <c r="S10" s="177"/>
      <c r="T10" s="177"/>
      <c r="U10" s="177"/>
      <c r="V10" s="177"/>
    </row>
    <row r="11" spans="1:22" ht="42.95" customHeight="1" thickTop="1" thickBot="1">
      <c r="A11" s="131" t="s">
        <v>129</v>
      </c>
      <c r="B11" s="154" t="s">
        <v>235</v>
      </c>
      <c r="C11" s="153" t="s">
        <v>211</v>
      </c>
      <c r="D11" s="152">
        <v>29047.814042027843</v>
      </c>
      <c r="E11" s="152">
        <v>6856.7122571314003</v>
      </c>
      <c r="F11" s="151">
        <v>934.17312582385182</v>
      </c>
      <c r="G11" s="150">
        <v>30.8</v>
      </c>
      <c r="H11" s="150">
        <v>69.618141019999996</v>
      </c>
      <c r="I11" s="150">
        <v>29.055881779999996</v>
      </c>
      <c r="J11" s="152">
        <f t="shared" si="0"/>
        <v>36968.173447783098</v>
      </c>
      <c r="K11" s="177"/>
      <c r="L11" s="177"/>
      <c r="M11" s="177"/>
      <c r="N11" s="177"/>
      <c r="O11" s="177"/>
      <c r="P11" s="177"/>
      <c r="Q11" s="177"/>
      <c r="R11" s="177"/>
      <c r="S11" s="177"/>
      <c r="T11" s="177"/>
      <c r="U11" s="177"/>
      <c r="V11" s="177"/>
    </row>
    <row r="12" spans="1:22" ht="42.95" customHeight="1" thickTop="1" thickBot="1">
      <c r="A12" s="131" t="s">
        <v>129</v>
      </c>
      <c r="B12" s="154" t="s">
        <v>236</v>
      </c>
      <c r="C12" s="153" t="s">
        <v>237</v>
      </c>
      <c r="D12" s="152">
        <v>103.61098520039</v>
      </c>
      <c r="E12" s="152">
        <v>144.53008076648044</v>
      </c>
      <c r="F12" s="151">
        <v>17.226961057847202</v>
      </c>
      <c r="G12" s="150">
        <v>77.874002829999981</v>
      </c>
      <c r="H12" s="150">
        <v>18.034574970000012</v>
      </c>
      <c r="I12" s="150">
        <v>20.843261510840581</v>
      </c>
      <c r="J12" s="152">
        <f t="shared" si="0"/>
        <v>382.11986633555819</v>
      </c>
      <c r="K12" s="177"/>
      <c r="L12" s="177"/>
      <c r="M12" s="177"/>
      <c r="N12" s="177"/>
      <c r="O12" s="177"/>
      <c r="P12" s="177"/>
      <c r="Q12" s="177"/>
      <c r="R12" s="177"/>
      <c r="S12" s="177"/>
      <c r="T12" s="177"/>
      <c r="U12" s="177"/>
      <c r="V12" s="177"/>
    </row>
    <row r="13" spans="1:22" ht="42.95" customHeight="1" thickTop="1" thickBot="1">
      <c r="A13" s="131" t="s">
        <v>129</v>
      </c>
      <c r="B13" s="154" t="s">
        <v>238</v>
      </c>
      <c r="C13" s="153" t="s">
        <v>239</v>
      </c>
      <c r="D13" s="152">
        <v>2042.7508905001928</v>
      </c>
      <c r="E13" s="152">
        <v>657.07270095753245</v>
      </c>
      <c r="F13" s="151">
        <v>100.26079176964838</v>
      </c>
      <c r="G13" s="150">
        <v>257.89028906394589</v>
      </c>
      <c r="H13" s="150">
        <v>60.468963453333316</v>
      </c>
      <c r="I13" s="150">
        <v>72.369175342655183</v>
      </c>
      <c r="J13" s="152">
        <f t="shared" si="0"/>
        <v>3190.8128110873081</v>
      </c>
      <c r="K13" s="177"/>
      <c r="L13" s="177"/>
      <c r="M13" s="177"/>
      <c r="N13" s="177"/>
      <c r="O13" s="177"/>
      <c r="P13" s="177"/>
      <c r="Q13" s="177"/>
      <c r="R13" s="177"/>
      <c r="S13" s="177"/>
      <c r="T13" s="177"/>
      <c r="U13" s="177"/>
      <c r="V13" s="177"/>
    </row>
    <row r="14" spans="1:22" ht="42.95" customHeight="1" thickTop="1" thickBot="1">
      <c r="A14" s="131" t="s">
        <v>129</v>
      </c>
      <c r="B14" s="149" t="s">
        <v>240</v>
      </c>
      <c r="C14" s="148" t="s">
        <v>241</v>
      </c>
      <c r="D14" s="147">
        <f t="shared" ref="D14:J14" si="1">SUM(D8:D13)</f>
        <v>56813.877556543572</v>
      </c>
      <c r="E14" s="147">
        <f t="shared" si="1"/>
        <v>10929.68773292579</v>
      </c>
      <c r="F14" s="147">
        <f t="shared" si="1"/>
        <v>2702.5778534217352</v>
      </c>
      <c r="G14" s="147">
        <f t="shared" si="1"/>
        <v>4905.6202703186937</v>
      </c>
      <c r="H14" s="147">
        <f t="shared" si="1"/>
        <v>377.81931152183336</v>
      </c>
      <c r="I14" s="147">
        <f t="shared" si="1"/>
        <v>568.83131913470811</v>
      </c>
      <c r="J14" s="147">
        <f t="shared" si="1"/>
        <v>76298.414043866331</v>
      </c>
      <c r="K14" s="177"/>
      <c r="L14" s="177"/>
      <c r="M14" s="177"/>
      <c r="N14" s="177"/>
      <c r="O14" s="177"/>
      <c r="P14" s="177"/>
      <c r="Q14" s="177"/>
      <c r="R14" s="177"/>
      <c r="S14" s="177"/>
      <c r="T14" s="177"/>
      <c r="U14" s="177"/>
      <c r="V14" s="177"/>
    </row>
    <row r="15" spans="1:22" ht="42.95" customHeight="1" thickTop="1" thickBot="1">
      <c r="A15" s="131" t="s">
        <v>129</v>
      </c>
      <c r="B15" s="154" t="s">
        <v>242</v>
      </c>
      <c r="C15" s="153" t="s">
        <v>243</v>
      </c>
      <c r="D15" s="152">
        <v>2035.3929461129417</v>
      </c>
      <c r="E15" s="152">
        <v>793.28152947986018</v>
      </c>
      <c r="F15" s="151">
        <v>174.61471420441126</v>
      </c>
      <c r="G15" s="150">
        <v>200.36689030428926</v>
      </c>
      <c r="H15" s="150">
        <v>120.34259044000001</v>
      </c>
      <c r="I15" s="150">
        <v>59.137241269743733</v>
      </c>
      <c r="J15" s="152">
        <f t="shared" ref="J15:J20" si="2">SUM(D15:I15)</f>
        <v>3383.1359118112464</v>
      </c>
      <c r="K15" s="177"/>
      <c r="L15" s="177"/>
      <c r="M15" s="177"/>
      <c r="N15" s="177"/>
      <c r="O15" s="177"/>
      <c r="P15" s="177"/>
      <c r="Q15" s="177"/>
      <c r="R15" s="177"/>
      <c r="S15" s="177"/>
      <c r="T15" s="177"/>
      <c r="U15" s="177"/>
      <c r="V15" s="177"/>
    </row>
    <row r="16" spans="1:22" ht="42.95" customHeight="1" thickTop="1" thickBot="1">
      <c r="A16" s="131" t="s">
        <v>129</v>
      </c>
      <c r="B16" s="154" t="s">
        <v>244</v>
      </c>
      <c r="C16" s="153" t="s">
        <v>245</v>
      </c>
      <c r="D16" s="152">
        <v>16055.660195766441</v>
      </c>
      <c r="E16" s="152">
        <v>370.606942</v>
      </c>
      <c r="F16" s="151">
        <v>123.0729308408</v>
      </c>
      <c r="G16" s="150">
        <v>267.55878553000002</v>
      </c>
      <c r="H16" s="150">
        <v>0</v>
      </c>
      <c r="I16" s="150">
        <v>0</v>
      </c>
      <c r="J16" s="152">
        <f t="shared" si="2"/>
        <v>16816.898854137242</v>
      </c>
      <c r="K16" s="177"/>
      <c r="L16" s="177"/>
      <c r="M16" s="177"/>
      <c r="N16" s="177"/>
      <c r="O16" s="177"/>
      <c r="P16" s="177"/>
      <c r="Q16" s="177"/>
      <c r="R16" s="177"/>
      <c r="S16" s="177"/>
      <c r="T16" s="177"/>
      <c r="U16" s="177"/>
      <c r="V16" s="177"/>
    </row>
    <row r="17" spans="1:22" ht="42.95" customHeight="1" thickTop="1" thickBot="1">
      <c r="A17" s="131" t="s">
        <v>129</v>
      </c>
      <c r="B17" s="154" t="s">
        <v>246</v>
      </c>
      <c r="C17" s="153" t="s">
        <v>247</v>
      </c>
      <c r="D17" s="152">
        <v>0</v>
      </c>
      <c r="E17" s="152">
        <v>0</v>
      </c>
      <c r="F17" s="151">
        <v>0</v>
      </c>
      <c r="G17" s="150">
        <v>37.5599974</v>
      </c>
      <c r="H17" s="150">
        <v>11.8094</v>
      </c>
      <c r="I17" s="150">
        <v>15.484055649999998</v>
      </c>
      <c r="J17" s="152">
        <f t="shared" si="2"/>
        <v>64.853453049999999</v>
      </c>
      <c r="K17" s="177"/>
      <c r="L17" s="177"/>
      <c r="M17" s="177"/>
      <c r="N17" s="177"/>
      <c r="O17" s="177"/>
      <c r="P17" s="177"/>
      <c r="Q17" s="177"/>
      <c r="R17" s="177"/>
      <c r="S17" s="177"/>
      <c r="T17" s="177"/>
      <c r="U17" s="177"/>
      <c r="V17" s="177"/>
    </row>
    <row r="18" spans="1:22" ht="42.95" customHeight="1" thickTop="1" thickBot="1">
      <c r="A18" s="131" t="s">
        <v>129</v>
      </c>
      <c r="B18" s="154" t="s">
        <v>248</v>
      </c>
      <c r="C18" s="153" t="s">
        <v>249</v>
      </c>
      <c r="D18" s="152">
        <v>458.93836450000003</v>
      </c>
      <c r="E18" s="152">
        <v>168.09750302999996</v>
      </c>
      <c r="F18" s="151">
        <v>26.126790453780906</v>
      </c>
      <c r="G18" s="150">
        <v>4.4160000000000004</v>
      </c>
      <c r="H18" s="150">
        <v>1.3120680000000001E-2</v>
      </c>
      <c r="I18" s="150">
        <v>15.310269470000001</v>
      </c>
      <c r="J18" s="152">
        <f t="shared" si="2"/>
        <v>672.90204813378102</v>
      </c>
      <c r="K18" s="177"/>
      <c r="L18" s="177"/>
      <c r="M18" s="177"/>
      <c r="N18" s="177"/>
      <c r="O18" s="177"/>
      <c r="P18" s="177"/>
      <c r="Q18" s="177"/>
      <c r="R18" s="177"/>
      <c r="S18" s="177"/>
      <c r="T18" s="177"/>
      <c r="U18" s="177"/>
      <c r="V18" s="177"/>
    </row>
    <row r="19" spans="1:22" ht="42.95" customHeight="1" thickTop="1" thickBot="1">
      <c r="A19" s="131" t="s">
        <v>129</v>
      </c>
      <c r="B19" s="154" t="s">
        <v>250</v>
      </c>
      <c r="C19" s="153" t="s">
        <v>251</v>
      </c>
      <c r="D19" s="152">
        <v>394.34047175254307</v>
      </c>
      <c r="E19" s="152">
        <v>199.86346776317177</v>
      </c>
      <c r="F19" s="151">
        <v>37.854287481782244</v>
      </c>
      <c r="G19" s="150">
        <v>53.190711209999996</v>
      </c>
      <c r="H19" s="150">
        <v>5.8159249499999994</v>
      </c>
      <c r="I19" s="150">
        <v>4.3990345399999997</v>
      </c>
      <c r="J19" s="152">
        <f t="shared" si="2"/>
        <v>695.46389769749703</v>
      </c>
      <c r="K19" s="177"/>
      <c r="L19" s="177"/>
      <c r="M19" s="177"/>
      <c r="N19" s="177"/>
      <c r="O19" s="177"/>
      <c r="P19" s="177"/>
      <c r="Q19" s="177"/>
      <c r="R19" s="177"/>
      <c r="S19" s="177"/>
      <c r="T19" s="177"/>
      <c r="U19" s="177"/>
      <c r="V19" s="177"/>
    </row>
    <row r="20" spans="1:22" ht="42.95" customHeight="1" thickTop="1" thickBot="1">
      <c r="A20" s="131" t="s">
        <v>129</v>
      </c>
      <c r="B20" s="154" t="s">
        <v>252</v>
      </c>
      <c r="C20" s="153" t="s">
        <v>253</v>
      </c>
      <c r="D20" s="152">
        <v>3593.4651358814895</v>
      </c>
      <c r="E20" s="152">
        <v>748.69513433734414</v>
      </c>
      <c r="F20" s="151">
        <v>74.192406096067415</v>
      </c>
      <c r="G20" s="150">
        <v>275.59984321812965</v>
      </c>
      <c r="H20" s="150">
        <v>42.22656727999999</v>
      </c>
      <c r="I20" s="150">
        <v>135.74257636851854</v>
      </c>
      <c r="J20" s="152">
        <f t="shared" si="2"/>
        <v>4869.9216631815498</v>
      </c>
      <c r="K20" s="177"/>
      <c r="L20" s="177"/>
      <c r="M20" s="177"/>
      <c r="N20" s="177"/>
      <c r="O20" s="177"/>
      <c r="P20" s="177"/>
      <c r="Q20" s="177"/>
      <c r="R20" s="177"/>
      <c r="S20" s="177"/>
      <c r="T20" s="177"/>
      <c r="U20" s="177"/>
      <c r="V20" s="177"/>
    </row>
    <row r="21" spans="1:22" ht="42.95" customHeight="1" thickTop="1" thickBot="1">
      <c r="A21" s="131" t="s">
        <v>129</v>
      </c>
      <c r="B21" s="149" t="s">
        <v>254</v>
      </c>
      <c r="C21" s="148" t="s">
        <v>255</v>
      </c>
      <c r="D21" s="147">
        <f t="shared" ref="D21:J21" si="3">SUM(D15:D20)</f>
        <v>22537.797114013418</v>
      </c>
      <c r="E21" s="147">
        <f t="shared" si="3"/>
        <v>2280.5445766103758</v>
      </c>
      <c r="F21" s="147">
        <f t="shared" si="3"/>
        <v>435.86112907684185</v>
      </c>
      <c r="G21" s="147">
        <f t="shared" si="3"/>
        <v>838.69222766241887</v>
      </c>
      <c r="H21" s="147">
        <f t="shared" si="3"/>
        <v>180.20760335</v>
      </c>
      <c r="I21" s="147">
        <f t="shared" si="3"/>
        <v>230.07317729826227</v>
      </c>
      <c r="J21" s="147">
        <f t="shared" si="3"/>
        <v>26503.175828011314</v>
      </c>
      <c r="K21" s="177"/>
      <c r="L21" s="177"/>
      <c r="M21" s="177"/>
      <c r="N21" s="177"/>
      <c r="O21" s="177"/>
      <c r="P21" s="177"/>
      <c r="Q21" s="177"/>
      <c r="R21" s="177"/>
      <c r="S21" s="177"/>
      <c r="T21" s="177"/>
      <c r="U21" s="177"/>
      <c r="V21" s="177"/>
    </row>
    <row r="22" spans="1:22" ht="42.95" customHeight="1" thickTop="1" thickBot="1">
      <c r="A22" s="131" t="s">
        <v>129</v>
      </c>
      <c r="B22" s="154" t="s">
        <v>256</v>
      </c>
      <c r="C22" s="153" t="s">
        <v>257</v>
      </c>
      <c r="D22" s="152">
        <v>7290.0000008199995</v>
      </c>
      <c r="E22" s="152">
        <v>5847.2649869999996</v>
      </c>
      <c r="F22" s="151">
        <v>1445.94757</v>
      </c>
      <c r="G22" s="150">
        <v>3189.2637749999999</v>
      </c>
      <c r="H22" s="150">
        <v>153.81399999999999</v>
      </c>
      <c r="I22" s="150">
        <v>340.17686599999996</v>
      </c>
      <c r="J22" s="152">
        <f t="shared" ref="J22:J26" si="4">SUM(D22:I22)</f>
        <v>18266.467198819999</v>
      </c>
      <c r="K22" s="177"/>
      <c r="L22" s="177"/>
      <c r="M22" s="177"/>
      <c r="N22" s="177"/>
      <c r="O22" s="177"/>
      <c r="P22" s="177"/>
      <c r="Q22" s="177"/>
      <c r="R22" s="177"/>
      <c r="S22" s="177"/>
      <c r="T22" s="177"/>
      <c r="U22" s="177"/>
      <c r="V22" s="177"/>
    </row>
    <row r="23" spans="1:22" ht="42.95" customHeight="1" thickTop="1" thickBot="1">
      <c r="A23" s="131" t="s">
        <v>129</v>
      </c>
      <c r="B23" s="154" t="s">
        <v>258</v>
      </c>
      <c r="C23" s="153" t="s">
        <v>259</v>
      </c>
      <c r="D23" s="152">
        <v>1750.3476169700002</v>
      </c>
      <c r="E23" s="152">
        <v>292.6663917180386</v>
      </c>
      <c r="F23" s="151">
        <v>82.365725880000014</v>
      </c>
      <c r="G23" s="150">
        <v>135.51685218506768</v>
      </c>
      <c r="H23" s="150">
        <v>4.1055104356494621</v>
      </c>
      <c r="I23" s="150">
        <v>6.9173989300000001</v>
      </c>
      <c r="J23" s="152">
        <f t="shared" si="4"/>
        <v>2271.9194961187563</v>
      </c>
      <c r="K23" s="177"/>
      <c r="L23" s="177"/>
      <c r="M23" s="177"/>
      <c r="N23" s="177"/>
      <c r="O23" s="177"/>
      <c r="P23" s="177"/>
      <c r="Q23" s="177"/>
      <c r="R23" s="177"/>
      <c r="S23" s="177"/>
      <c r="T23" s="177"/>
      <c r="U23" s="177"/>
      <c r="V23" s="177"/>
    </row>
    <row r="24" spans="1:22" ht="42.95" customHeight="1" thickTop="1" thickBot="1">
      <c r="A24" s="131" t="s">
        <v>129</v>
      </c>
      <c r="B24" s="154" t="s">
        <v>260</v>
      </c>
      <c r="C24" s="153" t="s">
        <v>261</v>
      </c>
      <c r="D24" s="152">
        <v>17911.568755284399</v>
      </c>
      <c r="E24" s="152">
        <v>829.57548189249837</v>
      </c>
      <c r="F24" s="151">
        <v>298.40951270707228</v>
      </c>
      <c r="G24" s="150">
        <v>424.30847691700086</v>
      </c>
      <c r="H24" s="150">
        <v>-15.51199546564947</v>
      </c>
      <c r="I24" s="150">
        <v>-46.406755790000005</v>
      </c>
      <c r="J24" s="152">
        <f t="shared" si="4"/>
        <v>19401.943475545319</v>
      </c>
      <c r="K24" s="177"/>
      <c r="L24" s="177"/>
      <c r="M24" s="177"/>
      <c r="N24" s="177"/>
      <c r="O24" s="177"/>
      <c r="P24" s="177"/>
      <c r="Q24" s="177"/>
      <c r="R24" s="177"/>
      <c r="S24" s="177"/>
      <c r="T24" s="177"/>
      <c r="U24" s="177"/>
      <c r="V24" s="177"/>
    </row>
    <row r="25" spans="1:22" ht="42.95" customHeight="1" thickTop="1" thickBot="1">
      <c r="A25" s="131" t="s">
        <v>129</v>
      </c>
      <c r="B25" s="154" t="s">
        <v>262</v>
      </c>
      <c r="C25" s="153" t="s">
        <v>263</v>
      </c>
      <c r="D25" s="152">
        <v>6512.7175679774882</v>
      </c>
      <c r="E25" s="152">
        <v>1586.7978770039749</v>
      </c>
      <c r="F25" s="151">
        <v>394.40479465733563</v>
      </c>
      <c r="G25" s="150">
        <v>291.21416232301345</v>
      </c>
      <c r="H25" s="150">
        <v>29.288996938499999</v>
      </c>
      <c r="I25" s="150">
        <v>17.497352210122671</v>
      </c>
      <c r="J25" s="152">
        <f t="shared" si="4"/>
        <v>8831.9207511104341</v>
      </c>
      <c r="K25" s="177"/>
      <c r="L25" s="177"/>
      <c r="M25" s="177"/>
      <c r="N25" s="177"/>
      <c r="O25" s="177"/>
      <c r="P25" s="177"/>
      <c r="Q25" s="177"/>
      <c r="R25" s="177"/>
      <c r="S25" s="177"/>
      <c r="T25" s="177"/>
      <c r="U25" s="177"/>
      <c r="V25" s="177"/>
    </row>
    <row r="26" spans="1:22" ht="42.95" customHeight="1" thickTop="1" thickBot="1">
      <c r="A26" s="131" t="s">
        <v>129</v>
      </c>
      <c r="B26" s="154" t="s">
        <v>264</v>
      </c>
      <c r="C26" s="153" t="s">
        <v>265</v>
      </c>
      <c r="D26" s="152">
        <v>811.44638059249996</v>
      </c>
      <c r="E26" s="152">
        <v>92.837901849863471</v>
      </c>
      <c r="F26" s="151">
        <v>45.589285133913862</v>
      </c>
      <c r="G26" s="150">
        <v>26.625354229999999</v>
      </c>
      <c r="H26" s="150">
        <v>25.915747020000001</v>
      </c>
      <c r="I26" s="150">
        <v>20.574302040000003</v>
      </c>
      <c r="J26" s="152">
        <f t="shared" si="4"/>
        <v>1022.9889708662773</v>
      </c>
      <c r="K26" s="177"/>
      <c r="L26" s="177"/>
      <c r="M26" s="177"/>
      <c r="N26" s="177"/>
      <c r="O26" s="177"/>
      <c r="P26" s="177"/>
      <c r="Q26" s="177"/>
      <c r="R26" s="177"/>
      <c r="S26" s="177"/>
      <c r="T26" s="177"/>
      <c r="U26" s="177"/>
      <c r="V26" s="177"/>
    </row>
    <row r="27" spans="1:22" ht="42.95" customHeight="1" thickTop="1" thickBot="1">
      <c r="A27" s="131" t="s">
        <v>129</v>
      </c>
      <c r="B27" s="146" t="s">
        <v>266</v>
      </c>
      <c r="C27" s="145" t="s">
        <v>267</v>
      </c>
      <c r="D27" s="144">
        <f t="shared" ref="D27:J27" si="5">SUM(D22:D26)</f>
        <v>34276.080321644382</v>
      </c>
      <c r="E27" s="144">
        <f t="shared" si="5"/>
        <v>8649.142639464375</v>
      </c>
      <c r="F27" s="144">
        <f t="shared" si="5"/>
        <v>2266.716888378322</v>
      </c>
      <c r="G27" s="144">
        <f t="shared" si="5"/>
        <v>4066.9286206550823</v>
      </c>
      <c r="H27" s="144">
        <f t="shared" si="5"/>
        <v>197.61225892849995</v>
      </c>
      <c r="I27" s="144">
        <f t="shared" si="5"/>
        <v>338.75916339012269</v>
      </c>
      <c r="J27" s="144">
        <f t="shared" si="5"/>
        <v>49795.239892460777</v>
      </c>
      <c r="K27" s="177"/>
      <c r="L27" s="177"/>
      <c r="M27" s="177"/>
      <c r="N27" s="177"/>
      <c r="O27" s="177"/>
      <c r="P27" s="177"/>
      <c r="Q27" s="177"/>
      <c r="R27" s="177"/>
      <c r="S27" s="177"/>
      <c r="T27" s="177"/>
      <c r="U27" s="177"/>
      <c r="V27" s="177"/>
    </row>
    <row r="28" spans="1:22" ht="42" customHeight="1" thickTop="1" thickBot="1">
      <c r="A28" s="164" t="s">
        <v>130</v>
      </c>
      <c r="B28" s="154" t="s">
        <v>229</v>
      </c>
      <c r="C28" s="153" t="s">
        <v>230</v>
      </c>
      <c r="D28" s="152">
        <v>3390.4337941205699</v>
      </c>
      <c r="E28" s="152">
        <v>1157.7096253959771</v>
      </c>
      <c r="F28" s="151">
        <v>1170.3751684621343</v>
      </c>
      <c r="G28" s="150">
        <v>3369.3951456334303</v>
      </c>
      <c r="H28" s="150">
        <v>302.7599483599999</v>
      </c>
      <c r="I28" s="150">
        <v>323.10910311121239</v>
      </c>
      <c r="J28" s="152">
        <f>SUM(D28:I28)</f>
        <v>9713.7827850833255</v>
      </c>
    </row>
    <row r="29" spans="1:22" ht="42" customHeight="1" thickTop="1" thickBot="1">
      <c r="A29" s="164" t="s">
        <v>130</v>
      </c>
      <c r="B29" s="154" t="s">
        <v>231</v>
      </c>
      <c r="C29" s="153" t="s">
        <v>232</v>
      </c>
      <c r="D29" s="143">
        <v>4383.1886929040529</v>
      </c>
      <c r="E29" s="143">
        <v>2358.5241917881185</v>
      </c>
      <c r="F29" s="142">
        <v>779.70974969413487</v>
      </c>
      <c r="G29" s="150">
        <v>1110.6451383755016</v>
      </c>
      <c r="H29" s="150">
        <v>100.57839153049999</v>
      </c>
      <c r="I29" s="150">
        <v>108.61107749999999</v>
      </c>
      <c r="J29" s="143">
        <f t="shared" ref="J29:J33" si="6">SUM(D29:I29)</f>
        <v>8841.2572417923075</v>
      </c>
    </row>
    <row r="30" spans="1:22" ht="42" customHeight="1" thickTop="1" thickBot="1">
      <c r="A30" s="164" t="s">
        <v>130</v>
      </c>
      <c r="B30" s="154" t="s">
        <v>233</v>
      </c>
      <c r="C30" s="153" t="s">
        <v>234</v>
      </c>
      <c r="D30" s="143">
        <v>19320.395883687404</v>
      </c>
      <c r="E30" s="143">
        <v>116.58272840000001</v>
      </c>
      <c r="F30" s="142">
        <v>126.36564997999999</v>
      </c>
      <c r="G30" s="150">
        <v>54.315724000000003</v>
      </c>
      <c r="H30" s="150">
        <v>0</v>
      </c>
      <c r="I30" s="150">
        <v>0</v>
      </c>
      <c r="J30" s="143">
        <f t="shared" si="6"/>
        <v>19617.659986067407</v>
      </c>
    </row>
    <row r="31" spans="1:22" ht="42" customHeight="1" thickTop="1" thickBot="1">
      <c r="A31" s="164" t="s">
        <v>130</v>
      </c>
      <c r="B31" s="154" t="s">
        <v>235</v>
      </c>
      <c r="C31" s="153" t="s">
        <v>211</v>
      </c>
      <c r="D31" s="143">
        <v>34582.966550128571</v>
      </c>
      <c r="E31" s="143">
        <v>6734.7458521097806</v>
      </c>
      <c r="F31" s="142">
        <v>940.2872264607272</v>
      </c>
      <c r="G31" s="150">
        <v>30.8</v>
      </c>
      <c r="H31" s="150">
        <v>104.50069325</v>
      </c>
      <c r="I31" s="150">
        <v>23.71766534</v>
      </c>
      <c r="J31" s="143">
        <f t="shared" si="6"/>
        <v>42417.01798728908</v>
      </c>
    </row>
    <row r="32" spans="1:22" ht="42" customHeight="1" thickTop="1" thickBot="1">
      <c r="A32" s="164" t="s">
        <v>130</v>
      </c>
      <c r="B32" s="154" t="s">
        <v>236</v>
      </c>
      <c r="C32" s="153" t="s">
        <v>237</v>
      </c>
      <c r="D32" s="143">
        <v>92.730581863989983</v>
      </c>
      <c r="E32" s="143">
        <v>149.59155460942469</v>
      </c>
      <c r="F32" s="142">
        <v>16.51093921927945</v>
      </c>
      <c r="G32" s="150">
        <v>81.298252410000003</v>
      </c>
      <c r="H32" s="150">
        <v>16.798895925217394</v>
      </c>
      <c r="I32" s="150">
        <v>24.005123107797104</v>
      </c>
      <c r="J32" s="143">
        <f t="shared" si="6"/>
        <v>380.93534713570864</v>
      </c>
    </row>
    <row r="33" spans="1:10" ht="42" customHeight="1" thickTop="1" thickBot="1">
      <c r="A33" s="164" t="s">
        <v>130</v>
      </c>
      <c r="B33" s="154" t="s">
        <v>238</v>
      </c>
      <c r="C33" s="153" t="s">
        <v>268</v>
      </c>
      <c r="D33" s="143">
        <v>2235.1344981964753</v>
      </c>
      <c r="E33" s="143">
        <v>762.08085468042077</v>
      </c>
      <c r="F33" s="142">
        <v>111.62990390432017</v>
      </c>
      <c r="G33" s="150">
        <v>282.6893416660152</v>
      </c>
      <c r="H33" s="150">
        <v>52.679369711649272</v>
      </c>
      <c r="I33" s="150">
        <v>61.685301753333327</v>
      </c>
      <c r="J33" s="143">
        <f t="shared" si="6"/>
        <v>3505.8992699122136</v>
      </c>
    </row>
    <row r="34" spans="1:10" ht="42" customHeight="1" thickTop="1" thickBot="1">
      <c r="A34" s="164" t="s">
        <v>130</v>
      </c>
      <c r="B34" s="149" t="s">
        <v>240</v>
      </c>
      <c r="C34" s="148" t="s">
        <v>241</v>
      </c>
      <c r="D34" s="143">
        <f>SUM(D28:D33)</f>
        <v>64004.850000901053</v>
      </c>
      <c r="E34" s="143">
        <f t="shared" ref="E34:I34" si="7">SUM(E28:E33)</f>
        <v>11279.234806983721</v>
      </c>
      <c r="F34" s="142">
        <f t="shared" si="7"/>
        <v>3144.8786377205961</v>
      </c>
      <c r="G34" s="150">
        <f t="shared" si="7"/>
        <v>4929.1436020849469</v>
      </c>
      <c r="H34" s="150">
        <f t="shared" si="7"/>
        <v>577.31729877736655</v>
      </c>
      <c r="I34" s="150">
        <f t="shared" si="7"/>
        <v>541.12827081234286</v>
      </c>
      <c r="J34" s="143">
        <f>SUM(J28:J33)</f>
        <v>84476.552617280046</v>
      </c>
    </row>
    <row r="35" spans="1:10" ht="42" customHeight="1" thickTop="1" thickBot="1">
      <c r="A35" s="164" t="s">
        <v>130</v>
      </c>
      <c r="B35" s="154" t="s">
        <v>242</v>
      </c>
      <c r="C35" s="153" t="s">
        <v>243</v>
      </c>
      <c r="D35" s="143">
        <v>1302.7857082291061</v>
      </c>
      <c r="E35" s="143">
        <v>865.85207049525627</v>
      </c>
      <c r="F35" s="142">
        <v>151.71065731786524</v>
      </c>
      <c r="G35" s="150">
        <v>217.90664943628923</v>
      </c>
      <c r="H35" s="150">
        <v>140.10437022836669</v>
      </c>
      <c r="I35" s="150">
        <v>27.699540014463484</v>
      </c>
      <c r="J35" s="143">
        <f>SUM(D35:I35)</f>
        <v>2706.0589957213469</v>
      </c>
    </row>
    <row r="36" spans="1:10" ht="42" customHeight="1" thickTop="1" thickBot="1">
      <c r="A36" s="164" t="s">
        <v>130</v>
      </c>
      <c r="B36" s="154" t="s">
        <v>244</v>
      </c>
      <c r="C36" s="153" t="s">
        <v>245</v>
      </c>
      <c r="D36" s="143">
        <v>23135.222782025798</v>
      </c>
      <c r="E36" s="143">
        <v>397.17472780000003</v>
      </c>
      <c r="F36" s="142">
        <v>277.98530721562003</v>
      </c>
      <c r="G36" s="150">
        <v>265.61335528999996</v>
      </c>
      <c r="H36" s="150">
        <v>25</v>
      </c>
      <c r="I36" s="150">
        <v>0</v>
      </c>
      <c r="J36" s="143">
        <f t="shared" ref="J36:J40" si="8">SUM(D36:I36)</f>
        <v>24100.996172331415</v>
      </c>
    </row>
    <row r="37" spans="1:10" ht="42" customHeight="1" thickTop="1" thickBot="1">
      <c r="A37" s="164" t="s">
        <v>130</v>
      </c>
      <c r="B37" s="154" t="s">
        <v>246</v>
      </c>
      <c r="C37" s="153" t="s">
        <v>247</v>
      </c>
      <c r="D37" s="143">
        <v>0</v>
      </c>
      <c r="E37" s="143">
        <v>0</v>
      </c>
      <c r="F37" s="142">
        <v>0</v>
      </c>
      <c r="G37" s="150">
        <v>37.512501039999997</v>
      </c>
      <c r="H37" s="150">
        <v>12.660825999999998</v>
      </c>
      <c r="I37" s="150">
        <v>15.41374109</v>
      </c>
      <c r="J37" s="143">
        <f t="shared" si="8"/>
        <v>65.587068129999992</v>
      </c>
    </row>
    <row r="38" spans="1:10" ht="42" customHeight="1" thickTop="1" thickBot="1">
      <c r="A38" s="164" t="s">
        <v>130</v>
      </c>
      <c r="B38" s="154" t="s">
        <v>248</v>
      </c>
      <c r="C38" s="153" t="s">
        <v>249</v>
      </c>
      <c r="D38" s="143">
        <v>495.21344540000001</v>
      </c>
      <c r="E38" s="143">
        <v>220.67805431299797</v>
      </c>
      <c r="F38" s="142">
        <v>34.976650376533776</v>
      </c>
      <c r="G38" s="150">
        <v>10.65</v>
      </c>
      <c r="H38" s="150">
        <v>0.60913349999999999</v>
      </c>
      <c r="I38" s="150">
        <v>10.089329370000002</v>
      </c>
      <c r="J38" s="143">
        <f t="shared" si="8"/>
        <v>772.21661295953174</v>
      </c>
    </row>
    <row r="39" spans="1:10" ht="42" customHeight="1" thickTop="1" thickBot="1">
      <c r="A39" s="164" t="s">
        <v>130</v>
      </c>
      <c r="B39" s="154" t="s">
        <v>250</v>
      </c>
      <c r="C39" s="153" t="s">
        <v>251</v>
      </c>
      <c r="D39" s="143">
        <v>421.11226235004432</v>
      </c>
      <c r="E39" s="143">
        <v>198.98920082094955</v>
      </c>
      <c r="F39" s="142">
        <v>39.03866025178224</v>
      </c>
      <c r="G39" s="150">
        <v>57.6391025</v>
      </c>
      <c r="H39" s="150">
        <v>7.4390792200000018</v>
      </c>
      <c r="I39" s="150">
        <v>4.8537837600000007</v>
      </c>
      <c r="J39" s="143">
        <f t="shared" si="8"/>
        <v>729.07208890277627</v>
      </c>
    </row>
    <row r="40" spans="1:10" ht="42" customHeight="1" thickTop="1" thickBot="1">
      <c r="A40" s="164" t="s">
        <v>130</v>
      </c>
      <c r="B40" s="154" t="s">
        <v>252</v>
      </c>
      <c r="C40" s="153" t="s">
        <v>253</v>
      </c>
      <c r="D40" s="143">
        <v>2355.2998504761445</v>
      </c>
      <c r="E40" s="143">
        <v>814.01904456550665</v>
      </c>
      <c r="F40" s="142">
        <v>93.652856129049795</v>
      </c>
      <c r="G40" s="150">
        <v>208.98173285813257</v>
      </c>
      <c r="H40" s="150">
        <v>36.726089753499998</v>
      </c>
      <c r="I40" s="150">
        <v>154.43923773550338</v>
      </c>
      <c r="J40" s="143">
        <f t="shared" si="8"/>
        <v>3663.118811517837</v>
      </c>
    </row>
    <row r="41" spans="1:10" ht="42" customHeight="1" thickTop="1" thickBot="1">
      <c r="A41" s="164" t="s">
        <v>130</v>
      </c>
      <c r="B41" s="149" t="s">
        <v>254</v>
      </c>
      <c r="C41" s="148" t="s">
        <v>255</v>
      </c>
      <c r="D41" s="143">
        <f>SUM(D35:D40)</f>
        <v>27709.634048481093</v>
      </c>
      <c r="E41" s="143">
        <f t="shared" ref="E41:J41" si="9">SUM(E35:E40)</f>
        <v>2496.7130979947106</v>
      </c>
      <c r="F41" s="142">
        <f t="shared" si="9"/>
        <v>597.36413129085111</v>
      </c>
      <c r="G41" s="150">
        <f t="shared" si="9"/>
        <v>798.30334112442176</v>
      </c>
      <c r="H41" s="150">
        <f t="shared" si="9"/>
        <v>222.53949870186668</v>
      </c>
      <c r="I41" s="150">
        <f t="shared" si="9"/>
        <v>212.49563196996687</v>
      </c>
      <c r="J41" s="143">
        <f t="shared" si="9"/>
        <v>32037.04974956291</v>
      </c>
    </row>
    <row r="42" spans="1:10" ht="42" customHeight="1" thickTop="1" thickBot="1">
      <c r="A42" s="164" t="s">
        <v>130</v>
      </c>
      <c r="B42" s="154" t="s">
        <v>256</v>
      </c>
      <c r="C42" s="153" t="s">
        <v>257</v>
      </c>
      <c r="D42" s="143">
        <v>7290</v>
      </c>
      <c r="E42" s="143">
        <v>5872.2649869999996</v>
      </c>
      <c r="F42" s="142">
        <v>1645.94757</v>
      </c>
      <c r="G42" s="150">
        <v>3192.0415499999999</v>
      </c>
      <c r="H42" s="150">
        <v>151.114</v>
      </c>
      <c r="I42" s="150">
        <v>333.92685999999998</v>
      </c>
      <c r="J42" s="143">
        <f t="shared" ref="J42:J46" si="10">SUM(D42:I42)</f>
        <v>18485.294967000002</v>
      </c>
    </row>
    <row r="43" spans="1:10" ht="42" customHeight="1" thickTop="1" thickBot="1">
      <c r="A43" s="164" t="s">
        <v>130</v>
      </c>
      <c r="B43" s="154" t="s">
        <v>258</v>
      </c>
      <c r="C43" s="153" t="s">
        <v>259</v>
      </c>
      <c r="D43" s="143">
        <v>1773.1217106870415</v>
      </c>
      <c r="E43" s="143">
        <v>314.15432423932572</v>
      </c>
      <c r="F43" s="142">
        <v>112.29673480999999</v>
      </c>
      <c r="G43" s="150">
        <v>135.98255901506772</v>
      </c>
      <c r="H43" s="150">
        <v>3.9799064356494616</v>
      </c>
      <c r="I43" s="150">
        <v>7.0804369299999994</v>
      </c>
      <c r="J43" s="143">
        <f t="shared" si="10"/>
        <v>2346.6156721170842</v>
      </c>
    </row>
    <row r="44" spans="1:10" ht="42" customHeight="1" thickTop="1" thickBot="1">
      <c r="A44" s="164" t="s">
        <v>130</v>
      </c>
      <c r="B44" s="154" t="s">
        <v>260</v>
      </c>
      <c r="C44" s="153" t="s">
        <v>261</v>
      </c>
      <c r="D44" s="143">
        <v>24475.51525304293</v>
      </c>
      <c r="E44" s="143">
        <v>2216.1702437636322</v>
      </c>
      <c r="F44" s="142">
        <v>632.74973291370429</v>
      </c>
      <c r="G44" s="150">
        <v>680.89490166016719</v>
      </c>
      <c r="H44" s="150">
        <v>9.5346211618505947</v>
      </c>
      <c r="I44" s="150">
        <v>-38.849764054510615</v>
      </c>
      <c r="J44" s="143">
        <f t="shared" si="10"/>
        <v>27976.014988487768</v>
      </c>
    </row>
    <row r="45" spans="1:10" ht="42" customHeight="1" thickTop="1" thickBot="1">
      <c r="A45" s="164" t="s">
        <v>130</v>
      </c>
      <c r="B45" s="154" t="s">
        <v>262</v>
      </c>
      <c r="C45" s="153" t="s">
        <v>263</v>
      </c>
      <c r="D45" s="143">
        <v>1836.9327062610137</v>
      </c>
      <c r="E45" s="143">
        <v>260.98702849907698</v>
      </c>
      <c r="F45" s="142">
        <v>90.552814578693798</v>
      </c>
      <c r="G45" s="150">
        <v>72.857206374042477</v>
      </c>
      <c r="H45" s="150">
        <v>161.29880560799992</v>
      </c>
      <c r="I45" s="150">
        <v>12.85335335493008</v>
      </c>
      <c r="J45" s="143">
        <f t="shared" si="10"/>
        <v>2435.4819146757573</v>
      </c>
    </row>
    <row r="46" spans="1:10" ht="42" customHeight="1" thickTop="1" thickBot="1">
      <c r="A46" s="164" t="s">
        <v>130</v>
      </c>
      <c r="B46" s="154" t="s">
        <v>264</v>
      </c>
      <c r="C46" s="153" t="s">
        <v>265</v>
      </c>
      <c r="D46" s="143">
        <v>919.64628873846323</v>
      </c>
      <c r="E46" s="143">
        <v>118.94508720921306</v>
      </c>
      <c r="F46" s="142">
        <v>65.967980300136034</v>
      </c>
      <c r="G46" s="150">
        <v>49.065360990000002</v>
      </c>
      <c r="H46" s="150">
        <v>28.850200210000001</v>
      </c>
      <c r="I46" s="150">
        <v>13.620908261956528</v>
      </c>
      <c r="J46" s="143">
        <f t="shared" si="10"/>
        <v>1196.0958257097689</v>
      </c>
    </row>
    <row r="47" spans="1:10" ht="42" customHeight="1" thickTop="1" thickBot="1">
      <c r="A47" s="164" t="s">
        <v>130</v>
      </c>
      <c r="B47" s="146" t="s">
        <v>266</v>
      </c>
      <c r="C47" s="145" t="s">
        <v>267</v>
      </c>
      <c r="D47" s="143">
        <f>SUM(D42:D46)</f>
        <v>36295.215958729452</v>
      </c>
      <c r="E47" s="143">
        <f t="shared" ref="E47:J47" si="11">SUM(E42:E46)</f>
        <v>8782.5216707112468</v>
      </c>
      <c r="F47" s="142">
        <f t="shared" si="11"/>
        <v>2547.5148326025342</v>
      </c>
      <c r="G47" s="141">
        <f t="shared" si="11"/>
        <v>4130.841578039277</v>
      </c>
      <c r="H47" s="141">
        <f t="shared" si="11"/>
        <v>354.77753341549999</v>
      </c>
      <c r="I47" s="141">
        <f t="shared" si="11"/>
        <v>328.631794492376</v>
      </c>
      <c r="J47" s="143">
        <f t="shared" si="11"/>
        <v>52439.503367990379</v>
      </c>
    </row>
    <row r="48" spans="1:10" ht="42" customHeight="1" thickTop="1" thickBot="1">
      <c r="A48" s="209" t="s">
        <v>131</v>
      </c>
      <c r="B48" s="154" t="s">
        <v>229</v>
      </c>
      <c r="C48" s="153" t="s">
        <v>230</v>
      </c>
      <c r="D48" s="140">
        <v>3178.3723373870121</v>
      </c>
      <c r="E48" s="140">
        <v>1061.3897654608913</v>
      </c>
      <c r="F48" s="140">
        <v>1328.2756640054397</v>
      </c>
      <c r="G48" s="140">
        <v>4141.1957134334307</v>
      </c>
      <c r="H48" s="140">
        <v>207.70919132000006</v>
      </c>
      <c r="I48" s="140">
        <v>352.31464685121239</v>
      </c>
      <c r="J48" s="140">
        <f>SUM(D48:I48)</f>
        <v>10269.257318457987</v>
      </c>
    </row>
    <row r="49" spans="1:10" ht="42" customHeight="1" thickTop="1" thickBot="1">
      <c r="A49" s="209" t="s">
        <v>131</v>
      </c>
      <c r="B49" s="154" t="s">
        <v>231</v>
      </c>
      <c r="C49" s="153" t="s">
        <v>232</v>
      </c>
      <c r="D49" s="140">
        <v>3965.5818500497512</v>
      </c>
      <c r="E49" s="140">
        <v>2073.3092872205198</v>
      </c>
      <c r="F49" s="140">
        <v>579.91375343959851</v>
      </c>
      <c r="G49" s="140">
        <v>1305.3649513130886</v>
      </c>
      <c r="H49" s="140">
        <v>115.68399430200002</v>
      </c>
      <c r="I49" s="140">
        <v>69.067005869999988</v>
      </c>
      <c r="J49" s="140">
        <f t="shared" ref="J49:J53" si="12">SUM(D49:I49)</f>
        <v>8108.9208421949588</v>
      </c>
    </row>
    <row r="50" spans="1:10" ht="42" customHeight="1" thickTop="1" thickBot="1">
      <c r="A50" s="209" t="s">
        <v>131</v>
      </c>
      <c r="B50" s="154" t="s">
        <v>233</v>
      </c>
      <c r="C50" s="153" t="s">
        <v>234</v>
      </c>
      <c r="D50" s="140">
        <v>20583.661355652555</v>
      </c>
      <c r="E50" s="140">
        <v>132.727</v>
      </c>
      <c r="F50" s="140">
        <v>134.91261978</v>
      </c>
      <c r="G50" s="140">
        <v>52.411999999999999</v>
      </c>
      <c r="H50" s="140">
        <v>0</v>
      </c>
      <c r="I50" s="140">
        <v>0</v>
      </c>
      <c r="J50" s="140">
        <f t="shared" si="12"/>
        <v>20903.712975432554</v>
      </c>
    </row>
    <row r="51" spans="1:10" ht="42" customHeight="1" thickTop="1" thickBot="1">
      <c r="A51" s="209" t="s">
        <v>131</v>
      </c>
      <c r="B51" s="154" t="s">
        <v>235</v>
      </c>
      <c r="C51" s="153" t="s">
        <v>211</v>
      </c>
      <c r="D51" s="140">
        <v>35204.530419238901</v>
      </c>
      <c r="E51" s="140">
        <v>6969.2577207788308</v>
      </c>
      <c r="F51" s="140">
        <v>887.57340767689971</v>
      </c>
      <c r="G51" s="140">
        <v>36.371088199999996</v>
      </c>
      <c r="H51" s="140">
        <v>119.83452627999999</v>
      </c>
      <c r="I51" s="140">
        <v>29.608654049999995</v>
      </c>
      <c r="J51" s="140">
        <f t="shared" si="12"/>
        <v>43247.175816224626</v>
      </c>
    </row>
    <row r="52" spans="1:10" ht="42" customHeight="1" thickTop="1" thickBot="1">
      <c r="A52" s="209" t="s">
        <v>131</v>
      </c>
      <c r="B52" s="154" t="s">
        <v>236</v>
      </c>
      <c r="C52" s="153" t="s">
        <v>237</v>
      </c>
      <c r="D52" s="140">
        <v>84.671592987312621</v>
      </c>
      <c r="E52" s="140">
        <v>143.71088096931928</v>
      </c>
      <c r="F52" s="140">
        <v>24.665765332943714</v>
      </c>
      <c r="G52" s="140">
        <v>99.577647709999994</v>
      </c>
      <c r="H52" s="140">
        <v>17.729936000000006</v>
      </c>
      <c r="I52" s="140">
        <v>22.968872800115943</v>
      </c>
      <c r="J52" s="140">
        <f t="shared" si="12"/>
        <v>393.32469579969154</v>
      </c>
    </row>
    <row r="53" spans="1:10" ht="42" customHeight="1" thickTop="1" thickBot="1">
      <c r="A53" s="209" t="s">
        <v>131</v>
      </c>
      <c r="B53" s="154" t="s">
        <v>238</v>
      </c>
      <c r="C53" s="153" t="s">
        <v>268</v>
      </c>
      <c r="D53" s="140">
        <v>2357.4246862953137</v>
      </c>
      <c r="E53" s="140">
        <v>840.84268964175487</v>
      </c>
      <c r="F53" s="140">
        <v>130.28264681821577</v>
      </c>
      <c r="G53" s="140">
        <v>414.76090665193999</v>
      </c>
      <c r="H53" s="140">
        <v>73.710902960000013</v>
      </c>
      <c r="I53" s="140">
        <v>59.593274433304153</v>
      </c>
      <c r="J53" s="140">
        <f t="shared" si="12"/>
        <v>3876.6151068005283</v>
      </c>
    </row>
    <row r="54" spans="1:10" ht="42" customHeight="1" thickTop="1" thickBot="1">
      <c r="A54" s="209" t="s">
        <v>131</v>
      </c>
      <c r="B54" s="149" t="s">
        <v>240</v>
      </c>
      <c r="C54" s="148" t="s">
        <v>241</v>
      </c>
      <c r="D54" s="129">
        <f t="shared" ref="D54:I54" si="13">SUM(D48:D53)</f>
        <v>65374.242241610846</v>
      </c>
      <c r="E54" s="129">
        <f t="shared" si="13"/>
        <v>11221.237344071316</v>
      </c>
      <c r="F54" s="129">
        <f t="shared" si="13"/>
        <v>3085.6238570530977</v>
      </c>
      <c r="G54" s="129">
        <f t="shared" si="13"/>
        <v>6049.6823073084588</v>
      </c>
      <c r="H54" s="129">
        <f t="shared" si="13"/>
        <v>534.66855086200007</v>
      </c>
      <c r="I54" s="129">
        <f t="shared" si="13"/>
        <v>533.55245400463252</v>
      </c>
      <c r="J54" s="129">
        <f>SUM(J48:J53)</f>
        <v>86799.006754910341</v>
      </c>
    </row>
    <row r="55" spans="1:10" ht="42" customHeight="1" thickTop="1" thickBot="1">
      <c r="A55" s="209" t="s">
        <v>131</v>
      </c>
      <c r="B55" s="154" t="s">
        <v>242</v>
      </c>
      <c r="C55" s="153" t="s">
        <v>243</v>
      </c>
      <c r="D55" s="140">
        <v>1365.6683016008228</v>
      </c>
      <c r="E55" s="140">
        <v>794.75781930536425</v>
      </c>
      <c r="F55" s="140">
        <v>131.2699445289706</v>
      </c>
      <c r="G55" s="140">
        <v>361.71822482428922</v>
      </c>
      <c r="H55" s="140">
        <v>145.0559589815</v>
      </c>
      <c r="I55" s="140">
        <v>29.064009394882834</v>
      </c>
      <c r="J55" s="140">
        <f>SUM(D55:I55)</f>
        <v>2827.5342586358297</v>
      </c>
    </row>
    <row r="56" spans="1:10" ht="42" customHeight="1" thickTop="1" thickBot="1">
      <c r="A56" s="209" t="s">
        <v>131</v>
      </c>
      <c r="B56" s="154" t="s">
        <v>244</v>
      </c>
      <c r="C56" s="153" t="s">
        <v>245</v>
      </c>
      <c r="D56" s="140">
        <v>24248.614617923296</v>
      </c>
      <c r="E56" s="140">
        <v>428.47200880000003</v>
      </c>
      <c r="F56" s="140">
        <v>271.60256199999998</v>
      </c>
      <c r="G56" s="140">
        <v>147.21395164998302</v>
      </c>
      <c r="H56" s="140">
        <v>24.997111589999999</v>
      </c>
      <c r="I56" s="140">
        <v>0</v>
      </c>
      <c r="J56" s="140">
        <f>SUM(D56:I56)</f>
        <v>25120.900251963281</v>
      </c>
    </row>
    <row r="57" spans="1:10" ht="42" customHeight="1" thickTop="1" thickBot="1">
      <c r="A57" s="209" t="s">
        <v>131</v>
      </c>
      <c r="B57" s="154" t="s">
        <v>246</v>
      </c>
      <c r="C57" s="153" t="s">
        <v>247</v>
      </c>
      <c r="D57" s="140">
        <v>0</v>
      </c>
      <c r="E57" s="140">
        <v>0</v>
      </c>
      <c r="F57" s="140">
        <v>3.1147450000000001</v>
      </c>
      <c r="G57" s="140">
        <v>37.504495849999998</v>
      </c>
      <c r="H57" s="140">
        <v>6.6801749999999993</v>
      </c>
      <c r="I57" s="140">
        <v>5.9655753499999999</v>
      </c>
      <c r="J57" s="140">
        <f t="shared" ref="J57:J60" si="14">SUM(D57:I57)</f>
        <v>53.264991199999997</v>
      </c>
    </row>
    <row r="58" spans="1:10" ht="42" customHeight="1" thickTop="1" thickBot="1">
      <c r="A58" s="209" t="s">
        <v>131</v>
      </c>
      <c r="B58" s="154" t="s">
        <v>248</v>
      </c>
      <c r="C58" s="153" t="s">
        <v>249</v>
      </c>
      <c r="D58" s="140">
        <v>442.45574693000003</v>
      </c>
      <c r="E58" s="140">
        <v>149.66000382332902</v>
      </c>
      <c r="F58" s="140">
        <v>23.868639187999989</v>
      </c>
      <c r="G58" s="140">
        <v>6.6429999999999998</v>
      </c>
      <c r="H58" s="140">
        <v>0.19656791000000018</v>
      </c>
      <c r="I58" s="140">
        <v>3.6490421600000005</v>
      </c>
      <c r="J58" s="140">
        <f t="shared" si="14"/>
        <v>626.47300001132908</v>
      </c>
    </row>
    <row r="59" spans="1:10" ht="42" customHeight="1" thickTop="1" thickBot="1">
      <c r="A59" s="209" t="s">
        <v>131</v>
      </c>
      <c r="B59" s="154" t="s">
        <v>250</v>
      </c>
      <c r="C59" s="153" t="s">
        <v>251</v>
      </c>
      <c r="D59" s="140">
        <v>380.83526031003998</v>
      </c>
      <c r="E59" s="140">
        <v>207.55961909317185</v>
      </c>
      <c r="F59" s="140">
        <v>38.145757591645257</v>
      </c>
      <c r="G59" s="140">
        <v>105.69060217000001</v>
      </c>
      <c r="H59" s="140">
        <v>9.6501692000000023</v>
      </c>
      <c r="I59" s="140">
        <v>4.6557236400000006</v>
      </c>
      <c r="J59" s="140">
        <f t="shared" si="14"/>
        <v>746.5371320048572</v>
      </c>
    </row>
    <row r="60" spans="1:10" ht="42" customHeight="1" thickTop="1" thickBot="1">
      <c r="A60" s="209" t="s">
        <v>131</v>
      </c>
      <c r="B60" s="154" t="s">
        <v>252</v>
      </c>
      <c r="C60" s="153" t="s">
        <v>253</v>
      </c>
      <c r="D60" s="140">
        <v>2121.5717482545838</v>
      </c>
      <c r="E60" s="140">
        <v>868.57655353005134</v>
      </c>
      <c r="F60" s="140">
        <v>93.678539200268133</v>
      </c>
      <c r="G60" s="140">
        <v>533.16230797014987</v>
      </c>
      <c r="H60" s="140">
        <v>39.202388990000003</v>
      </c>
      <c r="I60" s="140">
        <v>157.78523314708715</v>
      </c>
      <c r="J60" s="140">
        <f t="shared" si="14"/>
        <v>3813.9767710921401</v>
      </c>
    </row>
    <row r="61" spans="1:10" ht="42" customHeight="1" thickTop="1" thickBot="1">
      <c r="A61" s="209" t="s">
        <v>131</v>
      </c>
      <c r="B61" s="149" t="s">
        <v>254</v>
      </c>
      <c r="C61" s="148" t="s">
        <v>255</v>
      </c>
      <c r="D61" s="129">
        <f t="shared" ref="D61:I61" si="15">SUM(D55:D60)</f>
        <v>28559.145675018746</v>
      </c>
      <c r="E61" s="129">
        <f t="shared" si="15"/>
        <v>2449.0260045519162</v>
      </c>
      <c r="F61" s="129">
        <f t="shared" si="15"/>
        <v>561.68018750888393</v>
      </c>
      <c r="G61" s="129">
        <f t="shared" si="15"/>
        <v>1191.932582464422</v>
      </c>
      <c r="H61" s="129">
        <f t="shared" si="15"/>
        <v>225.78237167149999</v>
      </c>
      <c r="I61" s="129">
        <f t="shared" si="15"/>
        <v>201.11958369196998</v>
      </c>
      <c r="J61" s="129">
        <f>SUM(J55:J60)</f>
        <v>33188.686404907443</v>
      </c>
    </row>
    <row r="62" spans="1:10" ht="42" customHeight="1" thickTop="1" thickBot="1">
      <c r="A62" s="209" t="s">
        <v>131</v>
      </c>
      <c r="B62" s="154" t="s">
        <v>256</v>
      </c>
      <c r="C62" s="153" t="s">
        <v>257</v>
      </c>
      <c r="D62" s="140">
        <v>7290</v>
      </c>
      <c r="E62" s="140">
        <v>5894.5070169999999</v>
      </c>
      <c r="F62" s="140">
        <v>1656.3055400000001</v>
      </c>
      <c r="G62" s="140">
        <v>3692.0415499999999</v>
      </c>
      <c r="H62" s="140">
        <v>157.6395</v>
      </c>
      <c r="I62" s="140">
        <v>337.91986600000001</v>
      </c>
      <c r="J62" s="140">
        <f t="shared" ref="J62:J66" si="16">SUM(D62:I62)</f>
        <v>19028.413473000001</v>
      </c>
    </row>
    <row r="63" spans="1:10" ht="42" customHeight="1" thickTop="1" thickBot="1">
      <c r="A63" s="209" t="s">
        <v>131</v>
      </c>
      <c r="B63" s="154" t="s">
        <v>258</v>
      </c>
      <c r="C63" s="153" t="s">
        <v>259</v>
      </c>
      <c r="D63" s="140">
        <v>1771.462845456404</v>
      </c>
      <c r="E63" s="140">
        <v>316.8878615777578</v>
      </c>
      <c r="F63" s="140">
        <v>97.083060119999971</v>
      </c>
      <c r="G63" s="140">
        <v>135.7261490150677</v>
      </c>
      <c r="H63" s="140">
        <v>4.0129064356494615</v>
      </c>
      <c r="I63" s="140">
        <v>7.5668309299999992</v>
      </c>
      <c r="J63" s="140">
        <f t="shared" si="16"/>
        <v>2332.7396535348789</v>
      </c>
    </row>
    <row r="64" spans="1:10" ht="42" customHeight="1" thickTop="1" thickBot="1">
      <c r="A64" s="209" t="s">
        <v>131</v>
      </c>
      <c r="B64" s="154" t="s">
        <v>260</v>
      </c>
      <c r="C64" s="153" t="s">
        <v>261</v>
      </c>
      <c r="D64" s="140">
        <v>23548.854253042933</v>
      </c>
      <c r="E64" s="140">
        <v>1852.2331645736301</v>
      </c>
      <c r="F64" s="140">
        <v>567.8982101833152</v>
      </c>
      <c r="G64" s="140">
        <v>679.90347566016715</v>
      </c>
      <c r="H64" s="140">
        <v>19.923230441850521</v>
      </c>
      <c r="I64" s="140">
        <v>-40.174351868510612</v>
      </c>
      <c r="J64" s="140">
        <f t="shared" si="16"/>
        <v>26628.637982033386</v>
      </c>
    </row>
    <row r="65" spans="1:10" ht="42" customHeight="1" thickTop="1" thickBot="1">
      <c r="A65" s="209" t="s">
        <v>131</v>
      </c>
      <c r="B65" s="154" t="s">
        <v>262</v>
      </c>
      <c r="C65" s="153" t="s">
        <v>263</v>
      </c>
      <c r="D65" s="140">
        <v>3471.7685090377686</v>
      </c>
      <c r="E65" s="140">
        <v>610.48813324173102</v>
      </c>
      <c r="F65" s="140">
        <v>157.67781114516208</v>
      </c>
      <c r="G65" s="140">
        <v>304.71028372874298</v>
      </c>
      <c r="H65" s="140">
        <v>73.014116653000016</v>
      </c>
      <c r="I65" s="140">
        <v>11.178758890313359</v>
      </c>
      <c r="J65" s="140">
        <f t="shared" si="16"/>
        <v>4628.8376126967187</v>
      </c>
    </row>
    <row r="66" spans="1:10" ht="42" customHeight="1" thickTop="1" thickBot="1">
      <c r="A66" s="209" t="s">
        <v>131</v>
      </c>
      <c r="B66" s="154" t="s">
        <v>264</v>
      </c>
      <c r="C66" s="153" t="s">
        <v>265</v>
      </c>
      <c r="D66" s="140">
        <v>733.01094097499151</v>
      </c>
      <c r="E66" s="140">
        <v>98.094089015374109</v>
      </c>
      <c r="F66" s="140">
        <v>44.978809286985381</v>
      </c>
      <c r="G66" s="140">
        <v>45.36868699</v>
      </c>
      <c r="H66" s="140">
        <v>54.29635579</v>
      </c>
      <c r="I66" s="140">
        <v>15.942548574859755</v>
      </c>
      <c r="J66" s="140">
        <f t="shared" si="16"/>
        <v>991.69143063221077</v>
      </c>
    </row>
    <row r="67" spans="1:10" ht="42" customHeight="1" thickTop="1" thickBot="1">
      <c r="A67" s="209" t="s">
        <v>131</v>
      </c>
      <c r="B67" s="146" t="s">
        <v>266</v>
      </c>
      <c r="C67" s="145" t="s">
        <v>267</v>
      </c>
      <c r="D67" s="139">
        <f t="shared" ref="D67:J67" si="17">SUM(D62:D66)</f>
        <v>36815.096548512098</v>
      </c>
      <c r="E67" s="139">
        <f t="shared" si="17"/>
        <v>8772.2102654084938</v>
      </c>
      <c r="F67" s="139">
        <f t="shared" si="17"/>
        <v>2523.9434307354627</v>
      </c>
      <c r="G67" s="139">
        <f t="shared" si="17"/>
        <v>4857.7501453939776</v>
      </c>
      <c r="H67" s="139">
        <f t="shared" si="17"/>
        <v>308.8861093205</v>
      </c>
      <c r="I67" s="139">
        <f t="shared" si="17"/>
        <v>332.43365252666251</v>
      </c>
      <c r="J67" s="139">
        <f t="shared" si="17"/>
        <v>53610.320151897198</v>
      </c>
    </row>
    <row r="68" spans="1:10" ht="42" customHeight="1" thickTop="1" thickBot="1">
      <c r="A68" s="164" t="s">
        <v>185</v>
      </c>
      <c r="B68" s="138" t="s">
        <v>229</v>
      </c>
      <c r="C68" s="137" t="s">
        <v>230</v>
      </c>
      <c r="D68" s="136">
        <v>3306.2300773457973</v>
      </c>
      <c r="E68" s="136">
        <v>1272.9130670688344</v>
      </c>
      <c r="F68" s="136">
        <v>1294.4803998919056</v>
      </c>
      <c r="G68" s="136">
        <v>4280.5227274134304</v>
      </c>
      <c r="H68" s="136">
        <v>188.40162213999997</v>
      </c>
      <c r="I68" s="136">
        <v>392.07530257169964</v>
      </c>
      <c r="J68" s="136">
        <f>SUM(D68:I68)</f>
        <v>10734.623196431668</v>
      </c>
    </row>
    <row r="69" spans="1:10" ht="42" customHeight="1" thickTop="1" thickBot="1">
      <c r="A69" s="164" t="s">
        <v>185</v>
      </c>
      <c r="B69" s="135" t="s">
        <v>231</v>
      </c>
      <c r="C69" s="137" t="s">
        <v>232</v>
      </c>
      <c r="D69" s="136">
        <v>4214.0073760299956</v>
      </c>
      <c r="E69" s="136">
        <v>2041.4936920934754</v>
      </c>
      <c r="F69" s="136">
        <v>618.43344746984076</v>
      </c>
      <c r="G69" s="136">
        <v>1418.2923815965976</v>
      </c>
      <c r="H69" s="136">
        <v>141.29637834168329</v>
      </c>
      <c r="I69" s="136">
        <v>102.49750247999999</v>
      </c>
      <c r="J69" s="136">
        <f t="shared" ref="J69:J73" si="18">SUM(D69:I69)</f>
        <v>8536.0207780115925</v>
      </c>
    </row>
    <row r="70" spans="1:10" ht="42" customHeight="1" thickTop="1" thickBot="1">
      <c r="A70" s="164" t="s">
        <v>185</v>
      </c>
      <c r="B70" s="135" t="s">
        <v>233</v>
      </c>
      <c r="C70" s="137" t="s">
        <v>234</v>
      </c>
      <c r="D70" s="136">
        <v>20596.184133007209</v>
      </c>
      <c r="E70" s="136">
        <v>209.36029556</v>
      </c>
      <c r="F70" s="136">
        <v>13.68800489</v>
      </c>
      <c r="G70" s="136">
        <v>72.007863</v>
      </c>
      <c r="H70" s="136">
        <v>0</v>
      </c>
      <c r="I70" s="136">
        <v>0</v>
      </c>
      <c r="J70" s="136">
        <f t="shared" si="18"/>
        <v>20891.240296457207</v>
      </c>
    </row>
    <row r="71" spans="1:10" ht="42" customHeight="1" thickTop="1" thickBot="1">
      <c r="A71" s="164" t="s">
        <v>185</v>
      </c>
      <c r="B71" s="135" t="s">
        <v>235</v>
      </c>
      <c r="C71" s="137" t="s">
        <v>211</v>
      </c>
      <c r="D71" s="136">
        <v>39042.179835185067</v>
      </c>
      <c r="E71" s="136">
        <v>6886.7467066588679</v>
      </c>
      <c r="F71" s="136">
        <v>958.51477675775823</v>
      </c>
      <c r="G71" s="136">
        <v>79.664897150000002</v>
      </c>
      <c r="H71" s="136">
        <v>150.45382889000001</v>
      </c>
      <c r="I71" s="136">
        <v>83.311964830000022</v>
      </c>
      <c r="J71" s="136">
        <f t="shared" si="18"/>
        <v>47200.872009471692</v>
      </c>
    </row>
    <row r="72" spans="1:10" ht="42" customHeight="1" thickTop="1" thickBot="1">
      <c r="A72" s="164" t="s">
        <v>185</v>
      </c>
      <c r="B72" s="135" t="s">
        <v>236</v>
      </c>
      <c r="C72" s="137" t="s">
        <v>237</v>
      </c>
      <c r="D72" s="136">
        <v>102.00125778029003</v>
      </c>
      <c r="E72" s="136">
        <v>153.79377341179429</v>
      </c>
      <c r="F72" s="136">
        <v>27.324769617943709</v>
      </c>
      <c r="G72" s="136">
        <v>134.21398603999998</v>
      </c>
      <c r="H72" s="136">
        <v>18.917903259999999</v>
      </c>
      <c r="I72" s="136">
        <v>36.361014396115948</v>
      </c>
      <c r="J72" s="136">
        <f t="shared" si="18"/>
        <v>472.61270450614393</v>
      </c>
    </row>
    <row r="73" spans="1:10" ht="42" customHeight="1" thickTop="1" thickBot="1">
      <c r="A73" s="164" t="s">
        <v>185</v>
      </c>
      <c r="B73" s="135" t="s">
        <v>238</v>
      </c>
      <c r="C73" s="137" t="s">
        <v>268</v>
      </c>
      <c r="D73" s="136">
        <v>2244.9983516953052</v>
      </c>
      <c r="E73" s="136">
        <v>1025.5818440104631</v>
      </c>
      <c r="F73" s="136">
        <v>129.02105752069608</v>
      </c>
      <c r="G73" s="136">
        <v>458.97243149784572</v>
      </c>
      <c r="H73" s="136">
        <v>79.05374445051666</v>
      </c>
      <c r="I73" s="136">
        <v>79.393731207421709</v>
      </c>
      <c r="J73" s="136">
        <f t="shared" si="18"/>
        <v>4017.0211603822486</v>
      </c>
    </row>
    <row r="74" spans="1:10" ht="42" customHeight="1" thickTop="1" thickBot="1">
      <c r="A74" s="164" t="s">
        <v>185</v>
      </c>
      <c r="B74" s="135" t="s">
        <v>240</v>
      </c>
      <c r="C74" s="137" t="s">
        <v>241</v>
      </c>
      <c r="D74" s="129">
        <f t="shared" ref="D74:J74" si="19">SUM(D68:D73)</f>
        <v>69505.601031043669</v>
      </c>
      <c r="E74" s="129">
        <f t="shared" si="19"/>
        <v>11589.889378803437</v>
      </c>
      <c r="F74" s="129">
        <f t="shared" si="19"/>
        <v>3041.4624561481442</v>
      </c>
      <c r="G74" s="129">
        <f t="shared" si="19"/>
        <v>6443.6742866978739</v>
      </c>
      <c r="H74" s="129">
        <f t="shared" si="19"/>
        <v>578.1234770822</v>
      </c>
      <c r="I74" s="129">
        <f t="shared" si="19"/>
        <v>693.63951548523733</v>
      </c>
      <c r="J74" s="129">
        <f t="shared" si="19"/>
        <v>91852.39014526055</v>
      </c>
    </row>
    <row r="75" spans="1:10" ht="42" customHeight="1" thickTop="1" thickBot="1">
      <c r="A75" s="164" t="s">
        <v>185</v>
      </c>
      <c r="B75" s="135" t="s">
        <v>242</v>
      </c>
      <c r="C75" s="137" t="s">
        <v>243</v>
      </c>
      <c r="D75" s="136">
        <v>1443.0249861961065</v>
      </c>
      <c r="E75" s="136">
        <v>644.51468823055018</v>
      </c>
      <c r="F75" s="136">
        <v>127.65867953450007</v>
      </c>
      <c r="G75" s="136">
        <v>517.93373180923641</v>
      </c>
      <c r="H75" s="136">
        <v>177.18528681619992</v>
      </c>
      <c r="I75" s="136">
        <v>39.742531498732674</v>
      </c>
      <c r="J75" s="136">
        <f t="shared" ref="J75:J80" si="20">SUM(D75:I75)</f>
        <v>2950.0599040853258</v>
      </c>
    </row>
    <row r="76" spans="1:10" ht="42" customHeight="1" thickTop="1" thickBot="1">
      <c r="A76" s="164" t="s">
        <v>185</v>
      </c>
      <c r="B76" s="135" t="s">
        <v>244</v>
      </c>
      <c r="C76" s="137" t="s">
        <v>245</v>
      </c>
      <c r="D76" s="136">
        <v>25933.620218644584</v>
      </c>
      <c r="E76" s="136">
        <v>338.04442409000001</v>
      </c>
      <c r="F76" s="136">
        <v>153.69200000000001</v>
      </c>
      <c r="G76" s="136">
        <v>287.17300140000003</v>
      </c>
      <c r="H76" s="136">
        <v>24.997508</v>
      </c>
      <c r="I76" s="136">
        <v>0</v>
      </c>
      <c r="J76" s="136">
        <f t="shared" si="20"/>
        <v>26737.527152134582</v>
      </c>
    </row>
    <row r="77" spans="1:10" ht="42" customHeight="1" thickTop="1" thickBot="1">
      <c r="A77" s="164" t="s">
        <v>185</v>
      </c>
      <c r="B77" s="135" t="s">
        <v>246</v>
      </c>
      <c r="C77" s="137" t="s">
        <v>247</v>
      </c>
      <c r="D77" s="136">
        <v>0</v>
      </c>
      <c r="E77" s="136">
        <v>0</v>
      </c>
      <c r="F77" s="136">
        <v>3.1147450000000001</v>
      </c>
      <c r="G77" s="136">
        <v>0</v>
      </c>
      <c r="H77" s="136">
        <v>8.6801749999999984</v>
      </c>
      <c r="I77" s="136">
        <v>16.02487807</v>
      </c>
      <c r="J77" s="136">
        <f t="shared" si="20"/>
        <v>27.819798069999997</v>
      </c>
    </row>
    <row r="78" spans="1:10" ht="42" customHeight="1" thickTop="1" thickBot="1">
      <c r="A78" s="164" t="s">
        <v>185</v>
      </c>
      <c r="B78" s="135" t="s">
        <v>248</v>
      </c>
      <c r="C78" s="137" t="s">
        <v>249</v>
      </c>
      <c r="D78" s="136">
        <v>414.03771253999997</v>
      </c>
      <c r="E78" s="136">
        <v>155.51209069999999</v>
      </c>
      <c r="F78" s="136">
        <v>27.653497479999992</v>
      </c>
      <c r="G78" s="136">
        <v>15.568</v>
      </c>
      <c r="H78" s="136">
        <v>7.3302669999999986E-2</v>
      </c>
      <c r="I78" s="136">
        <v>3.7842426100000002</v>
      </c>
      <c r="J78" s="136">
        <f t="shared" si="20"/>
        <v>616.62884599999984</v>
      </c>
    </row>
    <row r="79" spans="1:10" ht="42" customHeight="1" thickTop="1" thickBot="1">
      <c r="A79" s="164" t="s">
        <v>185</v>
      </c>
      <c r="B79" s="135" t="s">
        <v>250</v>
      </c>
      <c r="C79" s="137" t="s">
        <v>251</v>
      </c>
      <c r="D79" s="136">
        <v>391.27877797148284</v>
      </c>
      <c r="E79" s="136">
        <v>214.26117586317181</v>
      </c>
      <c r="F79" s="136">
        <v>38.633302120835474</v>
      </c>
      <c r="G79" s="136">
        <v>106.19162964</v>
      </c>
      <c r="H79" s="136">
        <v>10.584874020000001</v>
      </c>
      <c r="I79" s="136">
        <v>6.1620895800000008</v>
      </c>
      <c r="J79" s="136">
        <f t="shared" si="20"/>
        <v>767.11184919549009</v>
      </c>
    </row>
    <row r="80" spans="1:10" ht="42" customHeight="1" thickTop="1" thickBot="1">
      <c r="A80" s="164" t="s">
        <v>185</v>
      </c>
      <c r="B80" s="135" t="s">
        <v>252</v>
      </c>
      <c r="C80" s="137" t="s">
        <v>253</v>
      </c>
      <c r="D80" s="136">
        <v>2132.7235422099197</v>
      </c>
      <c r="E80" s="136">
        <v>1022.3576101319064</v>
      </c>
      <c r="F80" s="136">
        <v>106.11993627700748</v>
      </c>
      <c r="G80" s="136">
        <v>550.85664874347162</v>
      </c>
      <c r="H80" s="136">
        <v>51.363881249999999</v>
      </c>
      <c r="I80" s="136">
        <v>187.13026816816006</v>
      </c>
      <c r="J80" s="136">
        <f t="shared" si="20"/>
        <v>4050.5518867804653</v>
      </c>
    </row>
    <row r="81" spans="1:10" ht="42" customHeight="1" thickTop="1" thickBot="1">
      <c r="A81" s="164" t="s">
        <v>185</v>
      </c>
      <c r="B81" s="135" t="s">
        <v>254</v>
      </c>
      <c r="C81" s="137" t="s">
        <v>255</v>
      </c>
      <c r="D81" s="129">
        <f t="shared" ref="D81:J81" si="21">SUM(D75:D80)</f>
        <v>30314.685237562091</v>
      </c>
      <c r="E81" s="129">
        <f t="shared" si="21"/>
        <v>2374.6899890156283</v>
      </c>
      <c r="F81" s="129">
        <f t="shared" si="21"/>
        <v>456.87216041234302</v>
      </c>
      <c r="G81" s="129">
        <f t="shared" si="21"/>
        <v>1477.723011592708</v>
      </c>
      <c r="H81" s="129">
        <f t="shared" si="21"/>
        <v>272.88502775619992</v>
      </c>
      <c r="I81" s="129">
        <f t="shared" si="21"/>
        <v>252.84400992689274</v>
      </c>
      <c r="J81" s="129">
        <f t="shared" si="21"/>
        <v>35149.699436265866</v>
      </c>
    </row>
    <row r="82" spans="1:10" ht="42" customHeight="1" thickTop="1" thickBot="1">
      <c r="A82" s="164" t="s">
        <v>185</v>
      </c>
      <c r="B82" s="135" t="s">
        <v>256</v>
      </c>
      <c r="C82" s="137" t="s">
        <v>257</v>
      </c>
      <c r="D82" s="136">
        <v>6790.0000008199995</v>
      </c>
      <c r="E82" s="136">
        <v>6034.0750170000001</v>
      </c>
      <c r="F82" s="136">
        <v>1616.3055400000001</v>
      </c>
      <c r="G82" s="136">
        <v>3692.0415499999999</v>
      </c>
      <c r="H82" s="136">
        <v>186.68900600000001</v>
      </c>
      <c r="I82" s="136">
        <v>371.75319000000002</v>
      </c>
      <c r="J82" s="136">
        <f t="shared" ref="J82:J106" si="22">SUM(D82:I82)</f>
        <v>18690.864303819999</v>
      </c>
    </row>
    <row r="83" spans="1:10" ht="42" customHeight="1" thickTop="1" thickBot="1">
      <c r="A83" s="164" t="s">
        <v>185</v>
      </c>
      <c r="B83" s="135" t="s">
        <v>258</v>
      </c>
      <c r="C83" s="137" t="s">
        <v>259</v>
      </c>
      <c r="D83" s="136">
        <v>1771.6674360564039</v>
      </c>
      <c r="E83" s="136">
        <v>296.64755596775785</v>
      </c>
      <c r="F83" s="136">
        <v>88.063312119999992</v>
      </c>
      <c r="G83" s="136">
        <v>117.67740501506768</v>
      </c>
      <c r="H83" s="136">
        <v>3.3129064356494631</v>
      </c>
      <c r="I83" s="136">
        <v>7.7808559300000004</v>
      </c>
      <c r="J83" s="136">
        <f t="shared" si="22"/>
        <v>2285.1494715248787</v>
      </c>
    </row>
    <row r="84" spans="1:10" ht="42" customHeight="1" thickTop="1" thickBot="1">
      <c r="A84" s="164" t="s">
        <v>185</v>
      </c>
      <c r="B84" s="135" t="s">
        <v>260</v>
      </c>
      <c r="C84" s="137" t="s">
        <v>261</v>
      </c>
      <c r="D84" s="136">
        <v>23533.710253042929</v>
      </c>
      <c r="E84" s="136">
        <v>1722.1912312321838</v>
      </c>
      <c r="F84" s="136">
        <v>582.90813267991462</v>
      </c>
      <c r="G84" s="136">
        <v>712.93059345733604</v>
      </c>
      <c r="H84" s="136">
        <v>-0.60679502814944897</v>
      </c>
      <c r="I84" s="136">
        <v>-1.0482532245106182</v>
      </c>
      <c r="J84" s="136">
        <f t="shared" si="22"/>
        <v>26550.085162159699</v>
      </c>
    </row>
    <row r="85" spans="1:10" ht="42" customHeight="1" thickTop="1" thickBot="1">
      <c r="A85" s="164" t="s">
        <v>185</v>
      </c>
      <c r="B85" s="135" t="s">
        <v>262</v>
      </c>
      <c r="C85" s="137" t="s">
        <v>263</v>
      </c>
      <c r="D85" s="136">
        <v>5735.9939269422357</v>
      </c>
      <c r="E85" s="136">
        <v>1018.8603131867345</v>
      </c>
      <c r="F85" s="136">
        <v>211.90389539487325</v>
      </c>
      <c r="G85" s="136">
        <v>395.41431918243734</v>
      </c>
      <c r="H85" s="136">
        <v>72.002364128499948</v>
      </c>
      <c r="I85" s="136">
        <v>50.499705400256204</v>
      </c>
      <c r="J85" s="136">
        <f t="shared" si="22"/>
        <v>7484.6745242350362</v>
      </c>
    </row>
    <row r="86" spans="1:10" ht="42" customHeight="1" thickTop="1" thickBot="1">
      <c r="A86" s="164" t="s">
        <v>185</v>
      </c>
      <c r="B86" s="135" t="s">
        <v>264</v>
      </c>
      <c r="C86" s="137" t="s">
        <v>265</v>
      </c>
      <c r="D86" s="136">
        <v>1359.5442670500001</v>
      </c>
      <c r="E86" s="136">
        <v>143.42438203711129</v>
      </c>
      <c r="F86" s="136">
        <v>85.40920122190046</v>
      </c>
      <c r="G86" s="136">
        <v>47.887987770000002</v>
      </c>
      <c r="H86" s="136">
        <v>43.840375820000006</v>
      </c>
      <c r="I86" s="136">
        <v>11.809200546598881</v>
      </c>
      <c r="J86" s="136">
        <f t="shared" si="22"/>
        <v>1691.9154144456108</v>
      </c>
    </row>
    <row r="87" spans="1:10" ht="42" customHeight="1" thickTop="1" thickBot="1">
      <c r="A87" s="164" t="s">
        <v>185</v>
      </c>
      <c r="B87" s="135" t="s">
        <v>266</v>
      </c>
      <c r="C87" s="137" t="s">
        <v>267</v>
      </c>
      <c r="D87" s="139">
        <f t="shared" ref="D87:J88" si="23">SUM(D82:D86)</f>
        <v>39190.915883911563</v>
      </c>
      <c r="E87" s="139">
        <f t="shared" si="23"/>
        <v>9215.1984994237882</v>
      </c>
      <c r="F87" s="139">
        <f t="shared" si="23"/>
        <v>2584.5900814166885</v>
      </c>
      <c r="G87" s="139">
        <f t="shared" si="23"/>
        <v>4965.9518554248407</v>
      </c>
      <c r="H87" s="139">
        <f t="shared" si="23"/>
        <v>305.23785735600001</v>
      </c>
      <c r="I87" s="139">
        <f t="shared" si="23"/>
        <v>440.79469865234449</v>
      </c>
      <c r="J87" s="139">
        <f t="shared" si="23"/>
        <v>56702.688876185224</v>
      </c>
    </row>
    <row r="88" spans="1:10" ht="42" customHeight="1" thickTop="1" thickBot="1">
      <c r="A88" s="209" t="s">
        <v>269</v>
      </c>
      <c r="B88" s="138" t="s">
        <v>229</v>
      </c>
      <c r="C88" s="137" t="s">
        <v>230</v>
      </c>
      <c r="D88" s="105">
        <v>3262.6</v>
      </c>
      <c r="E88" s="105">
        <v>1304.2</v>
      </c>
      <c r="F88" s="106">
        <v>1302.7</v>
      </c>
      <c r="G88" s="176">
        <v>4306</v>
      </c>
      <c r="H88" s="176">
        <v>197.1</v>
      </c>
      <c r="I88" s="176">
        <v>436.7</v>
      </c>
      <c r="J88" s="136">
        <f t="shared" si="22"/>
        <v>10809.300000000001</v>
      </c>
    </row>
    <row r="89" spans="1:10" ht="42" customHeight="1" thickTop="1" thickBot="1">
      <c r="A89" s="209" t="s">
        <v>269</v>
      </c>
      <c r="B89" s="135" t="s">
        <v>231</v>
      </c>
      <c r="C89" s="137" t="s">
        <v>232</v>
      </c>
      <c r="D89" s="105">
        <v>3487.1</v>
      </c>
      <c r="E89" s="105">
        <v>2257.6</v>
      </c>
      <c r="F89" s="106">
        <v>898.2</v>
      </c>
      <c r="G89" s="104">
        <v>1378.4</v>
      </c>
      <c r="H89" s="104">
        <v>165</v>
      </c>
      <c r="I89" s="104">
        <v>131.5</v>
      </c>
      <c r="J89" s="136">
        <f t="shared" si="22"/>
        <v>8317.7999999999993</v>
      </c>
    </row>
    <row r="90" spans="1:10" ht="42" customHeight="1" thickTop="1" thickBot="1">
      <c r="A90" s="209" t="s">
        <v>269</v>
      </c>
      <c r="B90" s="135" t="s">
        <v>233</v>
      </c>
      <c r="C90" s="137" t="s">
        <v>234</v>
      </c>
      <c r="D90" s="134">
        <v>20434.400000000001</v>
      </c>
      <c r="E90" s="134">
        <v>236.2</v>
      </c>
      <c r="F90" s="133">
        <v>55</v>
      </c>
      <c r="G90" s="104">
        <v>104.2</v>
      </c>
      <c r="H90" s="104">
        <v>0</v>
      </c>
      <c r="I90" s="104">
        <v>0</v>
      </c>
      <c r="J90" s="136">
        <f t="shared" si="22"/>
        <v>20829.800000000003</v>
      </c>
    </row>
    <row r="91" spans="1:10" ht="42" customHeight="1" thickTop="1" thickBot="1">
      <c r="A91" s="209" t="s">
        <v>269</v>
      </c>
      <c r="B91" s="135" t="s">
        <v>235</v>
      </c>
      <c r="C91" s="137" t="s">
        <v>211</v>
      </c>
      <c r="D91" s="134">
        <v>41817.9</v>
      </c>
      <c r="E91" s="134">
        <v>7538.4</v>
      </c>
      <c r="F91" s="133">
        <v>1011.1</v>
      </c>
      <c r="G91" s="104">
        <v>65.3</v>
      </c>
      <c r="H91" s="104">
        <v>207.8</v>
      </c>
      <c r="I91" s="104">
        <v>68.400000000000006</v>
      </c>
      <c r="J91" s="136">
        <f t="shared" si="22"/>
        <v>50708.900000000009</v>
      </c>
    </row>
    <row r="92" spans="1:10" ht="42" customHeight="1" thickTop="1" thickBot="1">
      <c r="A92" s="209" t="s">
        <v>269</v>
      </c>
      <c r="B92" s="135" t="s">
        <v>236</v>
      </c>
      <c r="C92" s="137" t="s">
        <v>237</v>
      </c>
      <c r="D92" s="134">
        <v>132.4</v>
      </c>
      <c r="E92" s="134">
        <v>222</v>
      </c>
      <c r="F92" s="133">
        <v>28.2</v>
      </c>
      <c r="G92" s="104">
        <v>162</v>
      </c>
      <c r="H92" s="104">
        <v>21.2</v>
      </c>
      <c r="I92" s="104">
        <v>37.799999999999997</v>
      </c>
      <c r="J92" s="136">
        <f t="shared" si="22"/>
        <v>603.59999999999991</v>
      </c>
    </row>
    <row r="93" spans="1:10" ht="42" customHeight="1" thickTop="1" thickBot="1">
      <c r="A93" s="209" t="s">
        <v>269</v>
      </c>
      <c r="B93" s="135" t="s">
        <v>238</v>
      </c>
      <c r="C93" s="137" t="s">
        <v>268</v>
      </c>
      <c r="D93" s="134">
        <v>2409.1</v>
      </c>
      <c r="E93" s="134">
        <v>1166</v>
      </c>
      <c r="F93" s="133">
        <v>146.9</v>
      </c>
      <c r="G93" s="104">
        <v>488.4</v>
      </c>
      <c r="H93" s="104">
        <v>91.8</v>
      </c>
      <c r="I93" s="104">
        <v>105.8</v>
      </c>
      <c r="J93" s="136">
        <f t="shared" si="22"/>
        <v>4408</v>
      </c>
    </row>
    <row r="94" spans="1:10" ht="42" customHeight="1" thickTop="1" thickBot="1">
      <c r="A94" s="209" t="s">
        <v>269</v>
      </c>
      <c r="B94" s="135" t="s">
        <v>240</v>
      </c>
      <c r="C94" s="137" t="s">
        <v>241</v>
      </c>
      <c r="D94" s="129">
        <f t="shared" ref="D94:J94" si="24">SUM(D88:D93)</f>
        <v>71543.5</v>
      </c>
      <c r="E94" s="129">
        <f t="shared" si="24"/>
        <v>12724.4</v>
      </c>
      <c r="F94" s="129">
        <f t="shared" si="24"/>
        <v>3442.1</v>
      </c>
      <c r="G94" s="129">
        <f t="shared" si="24"/>
        <v>6504.2999999999993</v>
      </c>
      <c r="H94" s="129">
        <f t="shared" si="24"/>
        <v>682.90000000000009</v>
      </c>
      <c r="I94" s="129">
        <f t="shared" si="24"/>
        <v>780.19999999999993</v>
      </c>
      <c r="J94" s="129">
        <f t="shared" si="24"/>
        <v>95677.400000000023</v>
      </c>
    </row>
    <row r="95" spans="1:10" ht="42" customHeight="1" thickTop="1" thickBot="1">
      <c r="A95" s="209" t="s">
        <v>269</v>
      </c>
      <c r="B95" s="135" t="s">
        <v>242</v>
      </c>
      <c r="C95" s="137" t="s">
        <v>243</v>
      </c>
      <c r="D95" s="134">
        <v>1613.5</v>
      </c>
      <c r="E95" s="134">
        <v>903.6</v>
      </c>
      <c r="F95" s="133">
        <v>327.39999999999998</v>
      </c>
      <c r="G95" s="104">
        <v>405.9</v>
      </c>
      <c r="H95" s="104">
        <v>183.5</v>
      </c>
      <c r="I95" s="104">
        <v>66.7</v>
      </c>
      <c r="J95" s="136">
        <f t="shared" si="22"/>
        <v>3500.6</v>
      </c>
    </row>
    <row r="96" spans="1:10" ht="42" customHeight="1" thickTop="1" thickBot="1">
      <c r="A96" s="209" t="s">
        <v>269</v>
      </c>
      <c r="B96" s="135" t="s">
        <v>244</v>
      </c>
      <c r="C96" s="137" t="s">
        <v>245</v>
      </c>
      <c r="D96" s="134">
        <v>26449.1</v>
      </c>
      <c r="E96" s="134">
        <v>708.1</v>
      </c>
      <c r="F96" s="133">
        <v>198.9</v>
      </c>
      <c r="G96" s="104">
        <v>149.80000000000001</v>
      </c>
      <c r="H96" s="104">
        <v>25</v>
      </c>
      <c r="I96" s="104">
        <v>0</v>
      </c>
      <c r="J96" s="136">
        <f t="shared" si="22"/>
        <v>27530.899999999998</v>
      </c>
    </row>
    <row r="97" spans="1:10" ht="42" customHeight="1" thickTop="1" thickBot="1">
      <c r="A97" s="209" t="s">
        <v>269</v>
      </c>
      <c r="B97" s="135" t="s">
        <v>246</v>
      </c>
      <c r="C97" s="137" t="s">
        <v>247</v>
      </c>
      <c r="D97" s="134">
        <v>0</v>
      </c>
      <c r="E97" s="134">
        <v>0</v>
      </c>
      <c r="F97" s="133">
        <v>4.5999999999999996</v>
      </c>
      <c r="G97" s="104">
        <v>0</v>
      </c>
      <c r="H97" s="104">
        <v>11.2</v>
      </c>
      <c r="I97" s="104">
        <v>10.6</v>
      </c>
      <c r="J97" s="136">
        <f t="shared" si="22"/>
        <v>26.4</v>
      </c>
    </row>
    <row r="98" spans="1:10" ht="42" customHeight="1" thickTop="1" thickBot="1">
      <c r="A98" s="209" t="s">
        <v>269</v>
      </c>
      <c r="B98" s="135" t="s">
        <v>248</v>
      </c>
      <c r="C98" s="137" t="s">
        <v>249</v>
      </c>
      <c r="D98" s="134">
        <v>547</v>
      </c>
      <c r="E98" s="134">
        <v>158.80000000000001</v>
      </c>
      <c r="F98" s="133">
        <v>30.9</v>
      </c>
      <c r="G98" s="104">
        <v>14.7</v>
      </c>
      <c r="H98" s="104">
        <v>0.1</v>
      </c>
      <c r="I98" s="104">
        <v>4.5999999999999996</v>
      </c>
      <c r="J98" s="136">
        <f t="shared" si="22"/>
        <v>756.1</v>
      </c>
    </row>
    <row r="99" spans="1:10" ht="42" customHeight="1" thickTop="1" thickBot="1">
      <c r="A99" s="209" t="s">
        <v>269</v>
      </c>
      <c r="B99" s="135" t="s">
        <v>250</v>
      </c>
      <c r="C99" s="137" t="s">
        <v>251</v>
      </c>
      <c r="D99" s="134">
        <v>394</v>
      </c>
      <c r="E99" s="134">
        <v>216.7</v>
      </c>
      <c r="F99" s="133">
        <v>42.6</v>
      </c>
      <c r="G99" s="104">
        <v>107.9</v>
      </c>
      <c r="H99" s="104">
        <v>11.5</v>
      </c>
      <c r="I99" s="104">
        <v>6.3</v>
      </c>
      <c r="J99" s="136">
        <f t="shared" si="22"/>
        <v>779</v>
      </c>
    </row>
    <row r="100" spans="1:10" ht="42" customHeight="1" thickTop="1" thickBot="1">
      <c r="A100" s="209" t="s">
        <v>269</v>
      </c>
      <c r="B100" s="135" t="s">
        <v>252</v>
      </c>
      <c r="C100" s="137" t="s">
        <v>253</v>
      </c>
      <c r="D100" s="134">
        <v>2022.7</v>
      </c>
      <c r="E100" s="134">
        <v>1034.7</v>
      </c>
      <c r="F100" s="133">
        <v>125.2</v>
      </c>
      <c r="G100" s="104">
        <v>565.1</v>
      </c>
      <c r="H100" s="104">
        <v>97.1</v>
      </c>
      <c r="I100" s="104">
        <v>205</v>
      </c>
      <c r="J100" s="136">
        <f t="shared" si="22"/>
        <v>4049.7999999999997</v>
      </c>
    </row>
    <row r="101" spans="1:10" ht="42" customHeight="1" thickTop="1" thickBot="1">
      <c r="A101" s="209" t="s">
        <v>269</v>
      </c>
      <c r="B101" s="135" t="s">
        <v>254</v>
      </c>
      <c r="C101" s="137" t="s">
        <v>255</v>
      </c>
      <c r="D101" s="129">
        <f t="shared" ref="D101:J101" si="25">SUM(D95:D100)</f>
        <v>31026.3</v>
      </c>
      <c r="E101" s="129">
        <f t="shared" si="25"/>
        <v>3021.9</v>
      </c>
      <c r="F101" s="129">
        <f t="shared" si="25"/>
        <v>729.6</v>
      </c>
      <c r="G101" s="129">
        <f t="shared" si="25"/>
        <v>1243.4000000000001</v>
      </c>
      <c r="H101" s="129">
        <f t="shared" si="25"/>
        <v>328.4</v>
      </c>
      <c r="I101" s="129">
        <f t="shared" si="25"/>
        <v>293.2</v>
      </c>
      <c r="J101" s="129">
        <f t="shared" si="25"/>
        <v>36642.799999999996</v>
      </c>
    </row>
    <row r="102" spans="1:10" ht="42" customHeight="1" thickTop="1" thickBot="1">
      <c r="A102" s="209" t="s">
        <v>269</v>
      </c>
      <c r="B102" s="135" t="s">
        <v>256</v>
      </c>
      <c r="C102" s="137" t="s">
        <v>257</v>
      </c>
      <c r="D102" s="134">
        <v>7290</v>
      </c>
      <c r="E102" s="134">
        <v>6116.8</v>
      </c>
      <c r="F102" s="133">
        <v>1656.3</v>
      </c>
      <c r="G102" s="104">
        <v>3720</v>
      </c>
      <c r="H102" s="104">
        <v>250.1</v>
      </c>
      <c r="I102" s="104">
        <v>426.3</v>
      </c>
      <c r="J102" s="136">
        <f t="shared" si="22"/>
        <v>19459.499999999996</v>
      </c>
    </row>
    <row r="103" spans="1:10" ht="42" customHeight="1" thickTop="1" thickBot="1">
      <c r="A103" s="209" t="s">
        <v>269</v>
      </c>
      <c r="B103" s="135" t="s">
        <v>258</v>
      </c>
      <c r="C103" s="137" t="s">
        <v>259</v>
      </c>
      <c r="D103" s="134">
        <v>1083.5</v>
      </c>
      <c r="E103" s="134">
        <v>247.2</v>
      </c>
      <c r="F103" s="133">
        <v>81.599999999999994</v>
      </c>
      <c r="G103" s="104">
        <v>117.7</v>
      </c>
      <c r="H103" s="104">
        <v>4.0999999999999996</v>
      </c>
      <c r="I103" s="104">
        <v>6.8</v>
      </c>
      <c r="J103" s="136">
        <f t="shared" si="22"/>
        <v>1540.8999999999999</v>
      </c>
    </row>
    <row r="104" spans="1:10" ht="42" customHeight="1" thickTop="1" thickBot="1">
      <c r="A104" s="209" t="s">
        <v>269</v>
      </c>
      <c r="B104" s="135" t="s">
        <v>260</v>
      </c>
      <c r="C104" s="137" t="s">
        <v>261</v>
      </c>
      <c r="D104" s="134">
        <v>24204.3</v>
      </c>
      <c r="E104" s="134">
        <v>1473.7</v>
      </c>
      <c r="F104" s="133">
        <v>590.5</v>
      </c>
      <c r="G104" s="104">
        <v>682.9</v>
      </c>
      <c r="H104" s="104">
        <v>-6.8</v>
      </c>
      <c r="I104" s="104">
        <v>-4.7</v>
      </c>
      <c r="J104" s="136">
        <f t="shared" si="22"/>
        <v>26939.9</v>
      </c>
    </row>
    <row r="105" spans="1:10" ht="42" customHeight="1" thickTop="1" thickBot="1">
      <c r="A105" s="209" t="s">
        <v>269</v>
      </c>
      <c r="B105" s="135" t="s">
        <v>262</v>
      </c>
      <c r="C105" s="137" t="s">
        <v>263</v>
      </c>
      <c r="D105" s="134">
        <v>7355.2</v>
      </c>
      <c r="E105" s="134">
        <v>1759.4</v>
      </c>
      <c r="F105" s="133">
        <v>338.3</v>
      </c>
      <c r="G105" s="104">
        <v>657.4</v>
      </c>
      <c r="H105" s="104">
        <v>78.3</v>
      </c>
      <c r="I105" s="104">
        <v>55.9</v>
      </c>
      <c r="J105" s="136">
        <f t="shared" si="22"/>
        <v>10244.499999999998</v>
      </c>
    </row>
    <row r="106" spans="1:10" ht="42" customHeight="1" thickTop="1" thickBot="1">
      <c r="A106" s="209" t="s">
        <v>269</v>
      </c>
      <c r="B106" s="135" t="s">
        <v>264</v>
      </c>
      <c r="C106" s="137" t="s">
        <v>265</v>
      </c>
      <c r="D106" s="134">
        <v>583.79999999999995</v>
      </c>
      <c r="E106" s="134">
        <v>105.6</v>
      </c>
      <c r="F106" s="133">
        <v>45.8</v>
      </c>
      <c r="G106" s="104">
        <v>82.8</v>
      </c>
      <c r="H106" s="104">
        <v>28.9</v>
      </c>
      <c r="I106" s="104">
        <v>2.9</v>
      </c>
      <c r="J106" s="136">
        <f t="shared" si="22"/>
        <v>849.79999999999984</v>
      </c>
    </row>
    <row r="107" spans="1:10" ht="42" customHeight="1" thickTop="1" thickBot="1">
      <c r="A107" s="209" t="s">
        <v>269</v>
      </c>
      <c r="B107" s="135" t="s">
        <v>266</v>
      </c>
      <c r="C107" s="137" t="s">
        <v>267</v>
      </c>
      <c r="D107" s="139">
        <f t="shared" ref="D107:J107" si="26">SUM(D102:D106)</f>
        <v>40516.800000000003</v>
      </c>
      <c r="E107" s="139">
        <f t="shared" si="26"/>
        <v>9702.7000000000007</v>
      </c>
      <c r="F107" s="139">
        <f t="shared" si="26"/>
        <v>2712.5</v>
      </c>
      <c r="G107" s="139">
        <f t="shared" si="26"/>
        <v>5260.7999999999993</v>
      </c>
      <c r="H107" s="139">
        <f t="shared" si="26"/>
        <v>354.59999999999997</v>
      </c>
      <c r="I107" s="139">
        <f t="shared" si="26"/>
        <v>487.2</v>
      </c>
      <c r="J107" s="139">
        <f t="shared" si="26"/>
        <v>59034.600000000006</v>
      </c>
    </row>
    <row r="108" spans="1:10" ht="42" customHeight="1" thickTop="1"/>
  </sheetData>
  <mergeCells count="1">
    <mergeCell ref="E5:J5"/>
  </mergeCells>
  <pageMargins left="0.7" right="0.7" top="0.75" bottom="0.75" header="0.3" footer="0.3"/>
  <pageSetup orientation="portrait" horizontalDpi="300" verticalDpi="300"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2">
    <pageSetUpPr autoPageBreaks="0"/>
  </sheetPr>
  <dimension ref="A1:S56"/>
  <sheetViews>
    <sheetView showGridLines="0" rightToLeft="1" zoomScaleNormal="100" workbookViewId="0">
      <pane ySplit="7" topLeftCell="A48" activePane="bottomLeft" state="frozen"/>
      <selection pane="bottomLeft" activeCell="E48" sqref="E48"/>
    </sheetView>
  </sheetViews>
  <sheetFormatPr defaultColWidth="8.7109375" defaultRowHeight="15"/>
  <cols>
    <col min="1" max="1" width="23.42578125" customWidth="1"/>
    <col min="2" max="9" width="17.28515625" customWidth="1"/>
    <col min="10" max="10" width="13.42578125" bestFit="1" customWidth="1"/>
    <col min="11" max="12" width="21" customWidth="1"/>
    <col min="13" max="13" width="13.42578125" bestFit="1" customWidth="1"/>
  </cols>
  <sheetData>
    <row r="1" spans="1:19" ht="16.5">
      <c r="B1" s="3"/>
      <c r="C1" s="3"/>
      <c r="D1" s="3"/>
      <c r="E1" s="3"/>
      <c r="F1" s="3"/>
      <c r="G1" s="3"/>
      <c r="H1" s="3"/>
      <c r="I1" s="3"/>
      <c r="J1" s="3"/>
      <c r="K1" s="3"/>
      <c r="L1" s="3"/>
      <c r="M1" s="3"/>
      <c r="N1" s="3"/>
    </row>
    <row r="2" spans="1:19" ht="18">
      <c r="A2" s="4"/>
      <c r="B2" s="4"/>
      <c r="C2" s="4"/>
      <c r="D2" s="4"/>
      <c r="E2" s="4"/>
      <c r="F2" s="4"/>
      <c r="G2" s="4"/>
      <c r="H2" s="4"/>
      <c r="I2" s="4"/>
      <c r="J2" s="4"/>
      <c r="K2" s="4"/>
      <c r="L2" s="4"/>
      <c r="M2" s="4"/>
      <c r="N2" s="4"/>
      <c r="O2" s="4"/>
      <c r="P2" s="4"/>
      <c r="Q2" s="4"/>
      <c r="R2" s="4"/>
      <c r="S2" s="4"/>
    </row>
    <row r="3" spans="1:19" ht="18">
      <c r="A3" s="4"/>
      <c r="B3" s="4"/>
      <c r="C3" s="4"/>
      <c r="D3" s="4"/>
      <c r="E3" s="4"/>
      <c r="F3" s="4"/>
      <c r="G3" s="4"/>
      <c r="H3" s="4"/>
      <c r="I3" s="4"/>
      <c r="J3" s="4"/>
      <c r="K3" s="4"/>
      <c r="L3" s="4"/>
      <c r="M3" s="4"/>
      <c r="N3" s="4"/>
      <c r="O3" s="4"/>
      <c r="P3" s="4"/>
      <c r="Q3" s="4"/>
      <c r="R3" s="4"/>
      <c r="S3" s="4"/>
    </row>
    <row r="4" spans="1:19" ht="33.75" customHeight="1">
      <c r="B4" s="2"/>
      <c r="C4" s="2"/>
      <c r="D4" s="2"/>
      <c r="E4" s="2"/>
      <c r="F4" s="2"/>
      <c r="G4" s="2"/>
      <c r="H4" s="48"/>
      <c r="I4" s="48"/>
      <c r="J4" s="48"/>
      <c r="K4" s="48"/>
      <c r="L4" s="48"/>
      <c r="M4" s="48"/>
      <c r="N4" s="48"/>
    </row>
    <row r="5" spans="1:19" ht="44.25" customHeight="1">
      <c r="B5" s="125" t="s">
        <v>146</v>
      </c>
      <c r="C5" s="125"/>
      <c r="D5" s="125"/>
      <c r="E5" s="125"/>
      <c r="F5" s="125"/>
      <c r="G5" s="125"/>
      <c r="H5" s="43"/>
      <c r="I5" s="43"/>
      <c r="J5" s="43"/>
      <c r="K5" s="43"/>
      <c r="L5" s="43"/>
      <c r="M5" s="43"/>
    </row>
    <row r="6" spans="1:19" ht="16.5" thickBot="1">
      <c r="A6" s="11"/>
      <c r="B6" s="11"/>
      <c r="C6" s="11"/>
      <c r="D6" s="11"/>
      <c r="E6" s="11"/>
      <c r="F6" s="11"/>
      <c r="G6" s="11"/>
      <c r="H6" s="11"/>
      <c r="I6" s="11"/>
      <c r="J6" s="11"/>
      <c r="K6" s="11"/>
      <c r="L6" s="11"/>
      <c r="M6" s="11"/>
    </row>
    <row r="7" spans="1:19" ht="137.25" customHeight="1" thickBot="1">
      <c r="A7" s="53" t="s">
        <v>2</v>
      </c>
      <c r="B7" s="50" t="s">
        <v>90</v>
      </c>
      <c r="C7" s="50" t="s">
        <v>83</v>
      </c>
      <c r="D7" s="49" t="s">
        <v>52</v>
      </c>
      <c r="E7" s="50" t="s">
        <v>84</v>
      </c>
      <c r="F7" s="50" t="s">
        <v>85</v>
      </c>
      <c r="G7" s="49" t="s">
        <v>81</v>
      </c>
      <c r="H7" s="50" t="s">
        <v>86</v>
      </c>
      <c r="I7" s="50" t="s">
        <v>87</v>
      </c>
      <c r="J7" s="49" t="s">
        <v>59</v>
      </c>
      <c r="K7" s="50" t="s">
        <v>88</v>
      </c>
      <c r="L7" s="50" t="s">
        <v>89</v>
      </c>
      <c r="M7" s="49" t="s">
        <v>82</v>
      </c>
    </row>
    <row r="8" spans="1:19" ht="42" customHeight="1" thickTop="1" thickBot="1">
      <c r="A8" s="56" t="s">
        <v>23</v>
      </c>
      <c r="B8" s="47">
        <v>4535</v>
      </c>
      <c r="C8" s="47"/>
      <c r="D8" s="41">
        <v>0.69</v>
      </c>
      <c r="E8" s="41" t="s">
        <v>1</v>
      </c>
      <c r="F8" s="41" t="s">
        <v>1</v>
      </c>
      <c r="G8" s="41" t="s">
        <v>1</v>
      </c>
      <c r="H8" s="41" t="s">
        <v>1</v>
      </c>
      <c r="I8" s="41" t="s">
        <v>1</v>
      </c>
      <c r="J8" s="41" t="s">
        <v>1</v>
      </c>
      <c r="K8" s="41" t="s">
        <v>1</v>
      </c>
      <c r="L8" s="41" t="s">
        <v>1</v>
      </c>
      <c r="M8" s="41" t="s">
        <v>1</v>
      </c>
    </row>
    <row r="9" spans="1:19" ht="27" thickTop="1" thickBot="1">
      <c r="A9" s="56" t="s">
        <v>8</v>
      </c>
      <c r="B9" s="47">
        <v>4591</v>
      </c>
      <c r="C9" s="47"/>
      <c r="D9" s="41">
        <v>0.7</v>
      </c>
      <c r="E9" s="41" t="s">
        <v>1</v>
      </c>
      <c r="F9" s="41" t="s">
        <v>1</v>
      </c>
      <c r="G9" s="41" t="s">
        <v>1</v>
      </c>
      <c r="H9" s="41" t="s">
        <v>1</v>
      </c>
      <c r="I9" s="41" t="s">
        <v>1</v>
      </c>
      <c r="J9" s="41" t="s">
        <v>1</v>
      </c>
      <c r="K9" s="41" t="s">
        <v>1</v>
      </c>
      <c r="L9" s="41" t="s">
        <v>1</v>
      </c>
      <c r="M9" s="41" t="s">
        <v>1</v>
      </c>
    </row>
    <row r="10" spans="1:19" ht="62.25" customHeight="1" thickTop="1" thickBot="1">
      <c r="A10" s="56" t="s">
        <v>9</v>
      </c>
      <c r="B10" s="47">
        <v>4601</v>
      </c>
      <c r="C10" s="47"/>
      <c r="D10" s="41">
        <v>0.7</v>
      </c>
      <c r="E10" s="41" t="s">
        <v>1</v>
      </c>
      <c r="F10" s="41" t="s">
        <v>1</v>
      </c>
      <c r="G10" s="41" t="s">
        <v>1</v>
      </c>
      <c r="H10" s="41" t="s">
        <v>1</v>
      </c>
      <c r="I10" s="41" t="s">
        <v>1</v>
      </c>
      <c r="J10" s="41" t="s">
        <v>1</v>
      </c>
      <c r="K10" s="41" t="s">
        <v>1</v>
      </c>
      <c r="L10" s="41" t="s">
        <v>1</v>
      </c>
      <c r="M10" s="41" t="s">
        <v>1</v>
      </c>
    </row>
    <row r="11" spans="1:19" ht="27" thickTop="1" thickBot="1">
      <c r="A11" s="56" t="s">
        <v>10</v>
      </c>
      <c r="B11" s="47">
        <v>4679</v>
      </c>
      <c r="C11" s="47"/>
      <c r="D11" s="41">
        <v>0.69</v>
      </c>
      <c r="E11" s="41" t="s">
        <v>1</v>
      </c>
      <c r="F11" s="41" t="s">
        <v>1</v>
      </c>
      <c r="G11" s="41" t="s">
        <v>1</v>
      </c>
      <c r="H11" s="41" t="s">
        <v>1</v>
      </c>
      <c r="I11" s="41" t="s">
        <v>1</v>
      </c>
      <c r="J11" s="41" t="s">
        <v>1</v>
      </c>
      <c r="K11" s="41" t="s">
        <v>1</v>
      </c>
      <c r="L11" s="41" t="s">
        <v>1</v>
      </c>
      <c r="M11" s="41" t="s">
        <v>1</v>
      </c>
    </row>
    <row r="12" spans="1:19" ht="27" thickTop="1" thickBot="1">
      <c r="A12" s="56" t="s">
        <v>11</v>
      </c>
      <c r="B12" s="47">
        <v>4550</v>
      </c>
      <c r="C12" s="47"/>
      <c r="D12" s="41">
        <v>0.7</v>
      </c>
      <c r="E12" s="41" t="s">
        <v>1</v>
      </c>
      <c r="F12" s="41" t="s">
        <v>1</v>
      </c>
      <c r="G12" s="41" t="s">
        <v>1</v>
      </c>
      <c r="H12" s="41" t="s">
        <v>1</v>
      </c>
      <c r="I12" s="41" t="s">
        <v>1</v>
      </c>
      <c r="J12" s="41" t="s">
        <v>1</v>
      </c>
      <c r="K12" s="41" t="s">
        <v>1</v>
      </c>
      <c r="L12" s="41" t="s">
        <v>1</v>
      </c>
      <c r="M12" s="41" t="s">
        <v>1</v>
      </c>
    </row>
    <row r="13" spans="1:19" ht="27" thickTop="1" thickBot="1">
      <c r="A13" s="56" t="s">
        <v>12</v>
      </c>
      <c r="B13" s="47">
        <v>4691</v>
      </c>
      <c r="C13" s="47"/>
      <c r="D13" s="41">
        <v>0.72</v>
      </c>
      <c r="E13" s="41" t="s">
        <v>1</v>
      </c>
      <c r="F13" s="41" t="s">
        <v>1</v>
      </c>
      <c r="G13" s="41" t="s">
        <v>1</v>
      </c>
      <c r="H13" s="41" t="s">
        <v>1</v>
      </c>
      <c r="I13" s="41" t="s">
        <v>1</v>
      </c>
      <c r="J13" s="41" t="s">
        <v>1</v>
      </c>
      <c r="K13" s="41" t="s">
        <v>1</v>
      </c>
      <c r="L13" s="41" t="s">
        <v>1</v>
      </c>
      <c r="M13" s="41" t="s">
        <v>1</v>
      </c>
    </row>
    <row r="14" spans="1:19" ht="27" thickTop="1" thickBot="1">
      <c r="A14" s="56" t="s">
        <v>13</v>
      </c>
      <c r="B14" s="47">
        <v>4444</v>
      </c>
      <c r="C14" s="47"/>
      <c r="D14" s="41">
        <v>0.71</v>
      </c>
      <c r="E14" s="41" t="s">
        <v>1</v>
      </c>
      <c r="F14" s="41" t="s">
        <v>1</v>
      </c>
      <c r="G14" s="41" t="s">
        <v>1</v>
      </c>
      <c r="H14" s="41" t="s">
        <v>1</v>
      </c>
      <c r="I14" s="41" t="s">
        <v>1</v>
      </c>
      <c r="J14" s="41" t="s">
        <v>1</v>
      </c>
      <c r="K14" s="41" t="s">
        <v>1</v>
      </c>
      <c r="L14" s="41" t="s">
        <v>1</v>
      </c>
      <c r="M14" s="41" t="s">
        <v>1</v>
      </c>
    </row>
    <row r="15" spans="1:19" ht="27" thickTop="1" thickBot="1">
      <c r="A15" s="56" t="s">
        <v>24</v>
      </c>
      <c r="B15" s="47">
        <v>4420</v>
      </c>
      <c r="C15" s="47"/>
      <c r="D15" s="41">
        <v>0.7</v>
      </c>
      <c r="E15" s="41" t="s">
        <v>1</v>
      </c>
      <c r="F15" s="41" t="s">
        <v>1</v>
      </c>
      <c r="G15" s="41" t="s">
        <v>1</v>
      </c>
      <c r="H15" s="41" t="s">
        <v>1</v>
      </c>
      <c r="I15" s="41" t="s">
        <v>1</v>
      </c>
      <c r="J15" s="41" t="s">
        <v>1</v>
      </c>
      <c r="K15" s="41" t="s">
        <v>1</v>
      </c>
      <c r="L15" s="41" t="s">
        <v>1</v>
      </c>
      <c r="M15" s="41" t="s">
        <v>1</v>
      </c>
    </row>
    <row r="16" spans="1:19" ht="27" thickTop="1" thickBot="1">
      <c r="A16" s="56" t="s">
        <v>14</v>
      </c>
      <c r="B16" s="47">
        <v>4351</v>
      </c>
      <c r="C16" s="47"/>
      <c r="D16" s="41">
        <v>0.7</v>
      </c>
      <c r="E16" s="41" t="s">
        <v>1</v>
      </c>
      <c r="F16" s="41" t="s">
        <v>1</v>
      </c>
      <c r="G16" s="41" t="s">
        <v>1</v>
      </c>
      <c r="H16" s="41" t="s">
        <v>1</v>
      </c>
      <c r="I16" s="41" t="s">
        <v>1</v>
      </c>
      <c r="J16" s="41" t="s">
        <v>1</v>
      </c>
      <c r="K16" s="41" t="s">
        <v>1</v>
      </c>
      <c r="L16" s="41" t="s">
        <v>1</v>
      </c>
      <c r="M16" s="41" t="s">
        <v>1</v>
      </c>
    </row>
    <row r="17" spans="1:13" ht="27" thickTop="1" thickBot="1">
      <c r="A17" s="56" t="s">
        <v>15</v>
      </c>
      <c r="B17" s="47">
        <v>4379</v>
      </c>
      <c r="C17" s="47"/>
      <c r="D17" s="41">
        <v>0.7</v>
      </c>
      <c r="E17" s="41" t="s">
        <v>1</v>
      </c>
      <c r="F17" s="41" t="s">
        <v>1</v>
      </c>
      <c r="G17" s="41" t="s">
        <v>1</v>
      </c>
      <c r="H17" s="41" t="s">
        <v>1</v>
      </c>
      <c r="I17" s="41" t="s">
        <v>1</v>
      </c>
      <c r="J17" s="41" t="s">
        <v>1</v>
      </c>
      <c r="K17" s="41" t="s">
        <v>1</v>
      </c>
      <c r="L17" s="41" t="s">
        <v>1</v>
      </c>
      <c r="M17" s="41" t="s">
        <v>1</v>
      </c>
    </row>
    <row r="18" spans="1:13" ht="27" thickTop="1" thickBot="1">
      <c r="A18" s="56" t="s">
        <v>16</v>
      </c>
      <c r="B18" s="47">
        <v>4342</v>
      </c>
      <c r="C18" s="47"/>
      <c r="D18" s="41">
        <v>0.71</v>
      </c>
      <c r="E18" s="41" t="s">
        <v>1</v>
      </c>
      <c r="F18" s="41" t="s">
        <v>1</v>
      </c>
      <c r="G18" s="41" t="s">
        <v>1</v>
      </c>
      <c r="H18" s="41" t="s">
        <v>1</v>
      </c>
      <c r="I18" s="41" t="s">
        <v>1</v>
      </c>
      <c r="J18" s="41" t="s">
        <v>1</v>
      </c>
      <c r="K18" s="41" t="s">
        <v>1</v>
      </c>
      <c r="L18" s="41" t="s">
        <v>1</v>
      </c>
      <c r="M18" s="41" t="s">
        <v>1</v>
      </c>
    </row>
    <row r="19" spans="1:13" ht="27" thickTop="1" thickBot="1">
      <c r="A19" s="56" t="s">
        <v>25</v>
      </c>
      <c r="B19" s="47">
        <v>4385</v>
      </c>
      <c r="C19" s="47"/>
      <c r="D19" s="41">
        <v>0.72</v>
      </c>
      <c r="E19" s="41" t="s">
        <v>1</v>
      </c>
      <c r="F19" s="41" t="s">
        <v>1</v>
      </c>
      <c r="G19" s="41" t="s">
        <v>1</v>
      </c>
      <c r="H19" s="41" t="s">
        <v>1</v>
      </c>
      <c r="I19" s="41" t="s">
        <v>1</v>
      </c>
      <c r="J19" s="41" t="s">
        <v>1</v>
      </c>
      <c r="K19" s="41" t="s">
        <v>1</v>
      </c>
      <c r="L19" s="41" t="s">
        <v>1</v>
      </c>
      <c r="M19" s="41" t="s">
        <v>1</v>
      </c>
    </row>
    <row r="20" spans="1:13" ht="27" thickTop="1" thickBot="1">
      <c r="A20" s="56" t="s">
        <v>26</v>
      </c>
      <c r="B20" s="47">
        <v>4332</v>
      </c>
      <c r="C20" s="47"/>
      <c r="D20" s="41">
        <v>0.72</v>
      </c>
      <c r="E20" s="41" t="s">
        <v>1</v>
      </c>
      <c r="F20" s="41" t="s">
        <v>1</v>
      </c>
      <c r="G20" s="41" t="s">
        <v>1</v>
      </c>
      <c r="H20" s="41" t="s">
        <v>1</v>
      </c>
      <c r="I20" s="41" t="s">
        <v>1</v>
      </c>
      <c r="J20" s="41" t="s">
        <v>1</v>
      </c>
      <c r="K20" s="41" t="s">
        <v>1</v>
      </c>
      <c r="L20" s="41" t="s">
        <v>1</v>
      </c>
      <c r="M20" s="41" t="s">
        <v>1</v>
      </c>
    </row>
    <row r="21" spans="1:13" ht="27" thickTop="1" thickBot="1">
      <c r="A21" s="56" t="s">
        <v>27</v>
      </c>
      <c r="B21" s="47">
        <v>4353</v>
      </c>
      <c r="C21" s="47"/>
      <c r="D21" s="41">
        <v>0.72</v>
      </c>
      <c r="E21" s="41" t="s">
        <v>1</v>
      </c>
      <c r="F21" s="41" t="s">
        <v>1</v>
      </c>
      <c r="G21" s="41" t="s">
        <v>1</v>
      </c>
      <c r="H21" s="41" t="s">
        <v>1</v>
      </c>
      <c r="I21" s="41" t="s">
        <v>1</v>
      </c>
      <c r="J21" s="41" t="s">
        <v>1</v>
      </c>
      <c r="K21" s="41" t="s">
        <v>1</v>
      </c>
      <c r="L21" s="41" t="s">
        <v>1</v>
      </c>
      <c r="M21" s="41" t="s">
        <v>1</v>
      </c>
    </row>
    <row r="22" spans="1:13" ht="27" thickTop="1" thickBot="1">
      <c r="A22" s="56" t="s">
        <v>20</v>
      </c>
      <c r="B22" s="47">
        <v>4325</v>
      </c>
      <c r="C22" s="47"/>
      <c r="D22" s="41">
        <v>0.73</v>
      </c>
      <c r="E22" s="41" t="s">
        <v>1</v>
      </c>
      <c r="F22" s="41" t="s">
        <v>1</v>
      </c>
      <c r="G22" s="41" t="s">
        <v>1</v>
      </c>
      <c r="H22" s="41" t="s">
        <v>1</v>
      </c>
      <c r="I22" s="41" t="s">
        <v>1</v>
      </c>
      <c r="J22" s="41" t="s">
        <v>1</v>
      </c>
      <c r="K22" s="41" t="s">
        <v>1</v>
      </c>
      <c r="L22" s="41" t="s">
        <v>1</v>
      </c>
      <c r="M22" s="41" t="s">
        <v>1</v>
      </c>
    </row>
    <row r="23" spans="1:13" ht="27" thickTop="1" thickBot="1">
      <c r="A23" s="56" t="s">
        <v>21</v>
      </c>
      <c r="B23" s="47">
        <v>4317</v>
      </c>
      <c r="C23" s="47"/>
      <c r="D23" s="41">
        <v>0.73</v>
      </c>
      <c r="E23" s="41" t="s">
        <v>1</v>
      </c>
      <c r="F23" s="41" t="s">
        <v>1</v>
      </c>
      <c r="G23" s="41" t="s">
        <v>1</v>
      </c>
      <c r="H23" s="41" t="s">
        <v>1</v>
      </c>
      <c r="I23" s="41" t="s">
        <v>1</v>
      </c>
      <c r="J23" s="41" t="s">
        <v>1</v>
      </c>
      <c r="K23" s="41" t="s">
        <v>1</v>
      </c>
      <c r="L23" s="41" t="s">
        <v>1</v>
      </c>
      <c r="M23" s="41" t="s">
        <v>1</v>
      </c>
    </row>
    <row r="24" spans="1:13" ht="27" thickTop="1" thickBot="1">
      <c r="A24" s="56" t="s">
        <v>22</v>
      </c>
      <c r="B24" s="47">
        <v>4330</v>
      </c>
      <c r="C24" s="47"/>
      <c r="D24" s="41">
        <v>0.73</v>
      </c>
      <c r="E24" s="41" t="s">
        <v>1</v>
      </c>
      <c r="F24" s="41" t="s">
        <v>1</v>
      </c>
      <c r="G24" s="41" t="s">
        <v>1</v>
      </c>
      <c r="H24" s="41" t="s">
        <v>1</v>
      </c>
      <c r="I24" s="41" t="s">
        <v>1</v>
      </c>
      <c r="J24" s="41" t="s">
        <v>1</v>
      </c>
      <c r="K24" s="41" t="s">
        <v>1</v>
      </c>
      <c r="L24" s="41" t="s">
        <v>1</v>
      </c>
      <c r="M24" s="41" t="s">
        <v>1</v>
      </c>
    </row>
    <row r="25" spans="1:13" ht="27" thickTop="1" thickBot="1">
      <c r="A25" s="56" t="s">
        <v>30</v>
      </c>
      <c r="B25" s="47">
        <v>4340</v>
      </c>
      <c r="C25" s="47"/>
      <c r="D25" s="41">
        <v>0.73</v>
      </c>
      <c r="E25" s="41" t="s">
        <v>1</v>
      </c>
      <c r="F25" s="41" t="s">
        <v>1</v>
      </c>
      <c r="G25" s="41" t="s">
        <v>1</v>
      </c>
      <c r="H25" s="41" t="s">
        <v>1</v>
      </c>
      <c r="I25" s="41" t="s">
        <v>1</v>
      </c>
      <c r="J25" s="41" t="s">
        <v>1</v>
      </c>
      <c r="K25" s="41" t="s">
        <v>1</v>
      </c>
      <c r="L25" s="41" t="s">
        <v>1</v>
      </c>
      <c r="M25" s="41" t="s">
        <v>1</v>
      </c>
    </row>
    <row r="26" spans="1:13" ht="27" thickTop="1" thickBot="1">
      <c r="A26" s="56" t="s">
        <v>31</v>
      </c>
      <c r="B26" s="47">
        <v>4329</v>
      </c>
      <c r="C26" s="47"/>
      <c r="D26" s="41">
        <v>0.73</v>
      </c>
      <c r="E26" s="41" t="s">
        <v>1</v>
      </c>
      <c r="F26" s="41" t="s">
        <v>1</v>
      </c>
      <c r="G26" s="41" t="s">
        <v>1</v>
      </c>
      <c r="H26" s="41" t="s">
        <v>1</v>
      </c>
      <c r="I26" s="41" t="s">
        <v>1</v>
      </c>
      <c r="J26" s="41" t="s">
        <v>1</v>
      </c>
      <c r="K26" s="41" t="s">
        <v>1</v>
      </c>
      <c r="L26" s="41" t="s">
        <v>1</v>
      </c>
      <c r="M26" s="41" t="s">
        <v>1</v>
      </c>
    </row>
    <row r="27" spans="1:13" ht="27" thickTop="1" thickBot="1">
      <c r="A27" s="56" t="s">
        <v>32</v>
      </c>
      <c r="B27" s="47">
        <v>4350</v>
      </c>
      <c r="C27" s="47"/>
      <c r="D27" s="41">
        <v>0.73</v>
      </c>
      <c r="E27" s="41" t="s">
        <v>1</v>
      </c>
      <c r="F27" s="41" t="s">
        <v>1</v>
      </c>
      <c r="G27" s="41" t="s">
        <v>1</v>
      </c>
      <c r="H27" s="47">
        <v>304</v>
      </c>
      <c r="I27" s="47">
        <v>95</v>
      </c>
      <c r="J27" s="41">
        <v>0.9</v>
      </c>
      <c r="K27" s="41" t="s">
        <v>1</v>
      </c>
      <c r="L27" s="41" t="s">
        <v>1</v>
      </c>
      <c r="M27" s="41" t="s">
        <v>1</v>
      </c>
    </row>
    <row r="28" spans="1:13" ht="27" thickTop="1" thickBot="1">
      <c r="A28" s="56" t="s">
        <v>33</v>
      </c>
      <c r="B28" s="47">
        <v>4371</v>
      </c>
      <c r="C28" s="47"/>
      <c r="D28" s="41">
        <v>0.73</v>
      </c>
      <c r="E28" s="41" t="s">
        <v>1</v>
      </c>
      <c r="F28" s="41" t="s">
        <v>1</v>
      </c>
      <c r="G28" s="41" t="s">
        <v>1</v>
      </c>
      <c r="H28" s="47">
        <v>298</v>
      </c>
      <c r="I28" s="47">
        <v>93</v>
      </c>
      <c r="J28" s="41">
        <v>0.9</v>
      </c>
      <c r="K28" s="41" t="s">
        <v>1</v>
      </c>
      <c r="L28" s="41" t="s">
        <v>1</v>
      </c>
      <c r="M28" s="41" t="s">
        <v>1</v>
      </c>
    </row>
    <row r="29" spans="1:13" ht="27" thickTop="1" thickBot="1">
      <c r="A29" s="56" t="s">
        <v>34</v>
      </c>
      <c r="B29" s="47">
        <v>4417</v>
      </c>
      <c r="C29" s="47"/>
      <c r="D29" s="41">
        <v>0.74</v>
      </c>
      <c r="E29" s="41" t="s">
        <v>1</v>
      </c>
      <c r="F29" s="41" t="s">
        <v>1</v>
      </c>
      <c r="G29" s="41" t="s">
        <v>1</v>
      </c>
      <c r="H29" s="47">
        <v>288</v>
      </c>
      <c r="I29" s="47">
        <v>90</v>
      </c>
      <c r="J29" s="41">
        <v>0.9</v>
      </c>
      <c r="K29" s="41" t="s">
        <v>1</v>
      </c>
      <c r="L29" s="41" t="s">
        <v>1</v>
      </c>
      <c r="M29" s="41" t="s">
        <v>1</v>
      </c>
    </row>
    <row r="30" spans="1:13" ht="27" thickTop="1" thickBot="1">
      <c r="A30" s="56" t="s">
        <v>35</v>
      </c>
      <c r="B30" s="47">
        <v>4395</v>
      </c>
      <c r="C30" s="47"/>
      <c r="D30" s="41">
        <v>0.75</v>
      </c>
      <c r="E30" s="41" t="s">
        <v>1</v>
      </c>
      <c r="F30" s="41" t="s">
        <v>1</v>
      </c>
      <c r="G30" s="41" t="s">
        <v>1</v>
      </c>
      <c r="H30" s="47">
        <v>285</v>
      </c>
      <c r="I30" s="47">
        <v>91</v>
      </c>
      <c r="J30" s="41">
        <v>0.9</v>
      </c>
      <c r="K30" s="41" t="s">
        <v>1</v>
      </c>
      <c r="L30" s="41" t="s">
        <v>1</v>
      </c>
      <c r="M30" s="41" t="s">
        <v>1</v>
      </c>
    </row>
    <row r="31" spans="1:13" ht="27" thickTop="1" thickBot="1">
      <c r="A31" s="56" t="s">
        <v>42</v>
      </c>
      <c r="B31" s="47">
        <v>3569</v>
      </c>
      <c r="C31" s="47">
        <v>895</v>
      </c>
      <c r="D31" s="41">
        <v>0.76</v>
      </c>
      <c r="E31" s="47">
        <v>33</v>
      </c>
      <c r="F31" s="47">
        <v>8</v>
      </c>
      <c r="G31" s="41">
        <v>0.46951219512195119</v>
      </c>
      <c r="H31" s="47">
        <v>276</v>
      </c>
      <c r="I31" s="47">
        <v>92</v>
      </c>
      <c r="J31" s="41">
        <v>0.90396739130434789</v>
      </c>
      <c r="K31" s="47">
        <v>26</v>
      </c>
      <c r="L31" s="47">
        <v>6</v>
      </c>
      <c r="M31" s="41">
        <v>0.81203124999999998</v>
      </c>
    </row>
    <row r="32" spans="1:13" ht="27" thickTop="1" thickBot="1">
      <c r="A32" s="56" t="s">
        <v>43</v>
      </c>
      <c r="B32" s="47">
        <v>3590</v>
      </c>
      <c r="C32" s="47">
        <v>901</v>
      </c>
      <c r="D32" s="41">
        <v>0.76</v>
      </c>
      <c r="E32" s="47">
        <v>33</v>
      </c>
      <c r="F32" s="47">
        <v>8</v>
      </c>
      <c r="G32" s="41">
        <v>0.46951219512195119</v>
      </c>
      <c r="H32" s="47">
        <v>124</v>
      </c>
      <c r="I32" s="47">
        <v>24</v>
      </c>
      <c r="J32" s="41">
        <v>0.90567567567567586</v>
      </c>
      <c r="K32" s="47">
        <v>31</v>
      </c>
      <c r="L32" s="47">
        <v>6</v>
      </c>
      <c r="M32" s="41">
        <v>0.83783783783783783</v>
      </c>
    </row>
    <row r="33" spans="1:13" ht="27" thickTop="1" thickBot="1">
      <c r="A33" s="56" t="s">
        <v>48</v>
      </c>
      <c r="B33" s="47">
        <v>3690</v>
      </c>
      <c r="C33" s="47">
        <v>941</v>
      </c>
      <c r="D33" s="41">
        <v>0.77</v>
      </c>
      <c r="E33" s="47">
        <v>48</v>
      </c>
      <c r="F33" s="47">
        <v>10</v>
      </c>
      <c r="G33" s="41">
        <v>0.29258620689655168</v>
      </c>
      <c r="H33" s="47">
        <v>120</v>
      </c>
      <c r="I33" s="47">
        <v>25</v>
      </c>
      <c r="J33" s="41">
        <v>0.89848275862068971</v>
      </c>
      <c r="K33" s="47">
        <v>64</v>
      </c>
      <c r="L33" s="47">
        <v>16</v>
      </c>
      <c r="M33" s="41">
        <v>0.84862499999999985</v>
      </c>
    </row>
    <row r="34" spans="1:13" ht="27" thickTop="1" thickBot="1">
      <c r="A34" s="56" t="s">
        <v>49</v>
      </c>
      <c r="B34" s="47">
        <v>3785</v>
      </c>
      <c r="C34" s="47">
        <v>988</v>
      </c>
      <c r="D34" s="41">
        <v>0.77</v>
      </c>
      <c r="E34" s="47">
        <v>46</v>
      </c>
      <c r="F34" s="47">
        <v>9</v>
      </c>
      <c r="G34" s="41">
        <v>0.26090909090909092</v>
      </c>
      <c r="H34" s="47">
        <v>117</v>
      </c>
      <c r="I34" s="47">
        <v>24</v>
      </c>
      <c r="J34" s="41">
        <v>0.89874125874125876</v>
      </c>
      <c r="K34" s="47">
        <v>58</v>
      </c>
      <c r="L34" s="47">
        <v>22</v>
      </c>
      <c r="M34" s="41">
        <v>0.72499999999999998</v>
      </c>
    </row>
    <row r="35" spans="1:13" ht="27" thickTop="1" thickBot="1">
      <c r="A35" s="56" t="s">
        <v>50</v>
      </c>
      <c r="B35" s="47">
        <v>3779</v>
      </c>
      <c r="C35" s="47">
        <v>1005</v>
      </c>
      <c r="D35" s="41">
        <v>0.78</v>
      </c>
      <c r="E35" s="47">
        <v>73</v>
      </c>
      <c r="F35" s="47">
        <v>11</v>
      </c>
      <c r="G35" s="41">
        <v>0.51121309523809533</v>
      </c>
      <c r="H35" s="47">
        <v>126</v>
      </c>
      <c r="I35" s="47">
        <v>31</v>
      </c>
      <c r="J35" s="41">
        <v>0.89874125874125876</v>
      </c>
      <c r="K35" s="47">
        <v>93</v>
      </c>
      <c r="L35" s="47">
        <v>39</v>
      </c>
      <c r="M35" s="41">
        <v>0.74</v>
      </c>
    </row>
    <row r="36" spans="1:13" ht="27" thickTop="1" thickBot="1">
      <c r="A36" s="56" t="s">
        <v>51</v>
      </c>
      <c r="B36" s="47">
        <v>4029</v>
      </c>
      <c r="C36" s="47">
        <v>1080</v>
      </c>
      <c r="D36" s="41">
        <v>0.77</v>
      </c>
      <c r="E36" s="47">
        <v>52</v>
      </c>
      <c r="F36" s="47">
        <v>13</v>
      </c>
      <c r="G36" s="41">
        <v>0.35476769230769228</v>
      </c>
      <c r="H36" s="47">
        <v>129</v>
      </c>
      <c r="I36" s="47">
        <v>33</v>
      </c>
      <c r="J36" s="41">
        <v>0.89</v>
      </c>
      <c r="K36" s="47">
        <v>92</v>
      </c>
      <c r="L36" s="47">
        <v>44</v>
      </c>
      <c r="M36" s="41">
        <v>0.8</v>
      </c>
    </row>
    <row r="37" spans="1:13" ht="27" thickTop="1" thickBot="1">
      <c r="A37" s="56" t="s">
        <v>55</v>
      </c>
      <c r="B37" s="47">
        <v>4014</v>
      </c>
      <c r="C37" s="47">
        <v>1086</v>
      </c>
      <c r="D37" s="41">
        <v>0.77</v>
      </c>
      <c r="E37" s="47">
        <v>55</v>
      </c>
      <c r="F37" s="47">
        <v>13</v>
      </c>
      <c r="G37" s="41">
        <v>0.38323382352941177</v>
      </c>
      <c r="H37" s="47">
        <v>134</v>
      </c>
      <c r="I37" s="47">
        <v>35</v>
      </c>
      <c r="J37" s="41">
        <v>0.90005917159763327</v>
      </c>
      <c r="K37" s="47">
        <v>77</v>
      </c>
      <c r="L37" s="47">
        <v>39</v>
      </c>
      <c r="M37" s="41">
        <v>0.80172413793103448</v>
      </c>
    </row>
    <row r="38" spans="1:13" ht="27" thickTop="1" thickBot="1">
      <c r="A38" s="56" t="s">
        <v>80</v>
      </c>
      <c r="B38" s="47">
        <v>4131</v>
      </c>
      <c r="C38" s="47">
        <v>1121</v>
      </c>
      <c r="D38" s="41">
        <v>0.77</v>
      </c>
      <c r="E38" s="47">
        <v>53</v>
      </c>
      <c r="F38" s="47">
        <v>11</v>
      </c>
      <c r="G38" s="41">
        <v>0.43874999999999997</v>
      </c>
      <c r="H38" s="47">
        <v>141</v>
      </c>
      <c r="I38" s="47">
        <v>38</v>
      </c>
      <c r="J38" s="41">
        <v>0.90881005586592178</v>
      </c>
      <c r="K38" s="47">
        <v>111</v>
      </c>
      <c r="L38" s="47">
        <v>44</v>
      </c>
      <c r="M38" s="41">
        <v>0.76129032258064511</v>
      </c>
    </row>
    <row r="39" spans="1:13" ht="27" thickTop="1" thickBot="1">
      <c r="A39" s="21" t="s">
        <v>106</v>
      </c>
      <c r="B39" s="55">
        <v>4239</v>
      </c>
      <c r="C39" s="55">
        <v>1182</v>
      </c>
      <c r="D39" s="68">
        <v>0.77</v>
      </c>
      <c r="E39" s="55">
        <v>50</v>
      </c>
      <c r="F39" s="55">
        <v>11</v>
      </c>
      <c r="G39" s="68">
        <v>0.47557377049180333</v>
      </c>
      <c r="H39" s="55">
        <v>140</v>
      </c>
      <c r="I39" s="55">
        <v>37</v>
      </c>
      <c r="J39" s="68">
        <v>0.91</v>
      </c>
      <c r="K39" s="55">
        <v>160</v>
      </c>
      <c r="L39" s="55">
        <v>62</v>
      </c>
      <c r="M39" s="68">
        <v>0.76153153153153164</v>
      </c>
    </row>
    <row r="40" spans="1:13" ht="27" thickTop="1" thickBot="1">
      <c r="A40" s="21" t="s">
        <v>112</v>
      </c>
      <c r="B40" s="55">
        <v>4400</v>
      </c>
      <c r="C40" s="55">
        <v>1124</v>
      </c>
      <c r="D40" s="68">
        <v>0.75</v>
      </c>
      <c r="E40" s="55">
        <v>50</v>
      </c>
      <c r="F40" s="55">
        <v>10</v>
      </c>
      <c r="G40" s="68">
        <v>0.45266666666666666</v>
      </c>
      <c r="H40" s="55">
        <v>139</v>
      </c>
      <c r="I40" s="55">
        <v>39</v>
      </c>
      <c r="J40" s="68">
        <v>0.90561797752808981</v>
      </c>
      <c r="K40" s="55">
        <v>189</v>
      </c>
      <c r="L40" s="55">
        <v>61</v>
      </c>
      <c r="M40" s="68">
        <v>0.73599999999999999</v>
      </c>
    </row>
    <row r="41" spans="1:13" ht="27" thickTop="1" thickBot="1">
      <c r="A41" s="21" t="s">
        <v>119</v>
      </c>
      <c r="B41" s="55">
        <v>4303</v>
      </c>
      <c r="C41" s="55">
        <v>1228</v>
      </c>
      <c r="D41" s="68">
        <v>0.77</v>
      </c>
      <c r="E41" s="55">
        <v>53</v>
      </c>
      <c r="F41" s="55">
        <v>11</v>
      </c>
      <c r="G41" s="68">
        <v>0.48484375000000002</v>
      </c>
      <c r="H41" s="55">
        <v>216</v>
      </c>
      <c r="I41" s="55">
        <v>67</v>
      </c>
      <c r="J41" s="68">
        <v>0.78190812720848046</v>
      </c>
      <c r="K41" s="55">
        <v>216</v>
      </c>
      <c r="L41" s="55">
        <v>67</v>
      </c>
      <c r="M41" s="68">
        <v>0.78190812720848046</v>
      </c>
    </row>
    <row r="42" spans="1:13" ht="27" customHeight="1" thickTop="1" thickBot="1">
      <c r="A42" s="56" t="s">
        <v>121</v>
      </c>
      <c r="B42" s="55">
        <v>4403</v>
      </c>
      <c r="C42" s="55">
        <v>1286</v>
      </c>
      <c r="D42" s="68">
        <v>0.76</v>
      </c>
      <c r="E42" s="55">
        <v>55</v>
      </c>
      <c r="F42" s="55">
        <v>15</v>
      </c>
      <c r="G42" s="68">
        <v>0.47</v>
      </c>
      <c r="H42" s="55">
        <v>140</v>
      </c>
      <c r="I42" s="55">
        <v>47</v>
      </c>
      <c r="J42" s="68">
        <v>0.89</v>
      </c>
      <c r="K42" s="55">
        <v>230</v>
      </c>
      <c r="L42" s="55">
        <v>78</v>
      </c>
      <c r="M42" s="68">
        <v>0.7323376623376624</v>
      </c>
    </row>
    <row r="43" spans="1:13" ht="27" thickTop="1" thickBot="1">
      <c r="A43" s="56" t="s">
        <v>122</v>
      </c>
      <c r="B43" s="55">
        <v>4487</v>
      </c>
      <c r="C43" s="55">
        <v>1296</v>
      </c>
      <c r="D43" s="68">
        <v>0.77</v>
      </c>
      <c r="E43" s="55">
        <v>55</v>
      </c>
      <c r="F43" s="55">
        <v>15</v>
      </c>
      <c r="G43" s="68">
        <v>0.48571428571428571</v>
      </c>
      <c r="H43" s="55">
        <v>135</v>
      </c>
      <c r="I43" s="55">
        <v>42</v>
      </c>
      <c r="J43" s="68">
        <v>0.88207627118644072</v>
      </c>
      <c r="K43" s="55">
        <v>260</v>
      </c>
      <c r="L43" s="55">
        <v>91</v>
      </c>
      <c r="M43" s="68">
        <v>0.7264928774928775</v>
      </c>
    </row>
    <row r="44" spans="1:13" ht="22.5" customHeight="1" thickTop="1" thickBot="1">
      <c r="A44" s="21" t="s">
        <v>127</v>
      </c>
      <c r="B44" s="47">
        <v>4655</v>
      </c>
      <c r="C44" s="47">
        <v>1356</v>
      </c>
      <c r="D44" s="41">
        <v>0.76</v>
      </c>
      <c r="E44" s="47">
        <v>55</v>
      </c>
      <c r="F44" s="47">
        <v>14</v>
      </c>
      <c r="G44" s="41">
        <v>0.46536231884057971</v>
      </c>
      <c r="H44" s="47">
        <v>127</v>
      </c>
      <c r="I44" s="47">
        <v>44</v>
      </c>
      <c r="J44" s="41">
        <v>0.90058479532163738</v>
      </c>
      <c r="K44" s="47">
        <v>291</v>
      </c>
      <c r="L44" s="47">
        <v>107</v>
      </c>
      <c r="M44" s="41">
        <v>0.74</v>
      </c>
    </row>
    <row r="45" spans="1:13" ht="21" customHeight="1" thickTop="1" thickBot="1">
      <c r="A45" s="21" t="s">
        <v>128</v>
      </c>
      <c r="B45" s="55">
        <v>4789</v>
      </c>
      <c r="C45" s="55">
        <v>1437</v>
      </c>
      <c r="D45" s="68">
        <v>0.77</v>
      </c>
      <c r="E45" s="55">
        <v>55</v>
      </c>
      <c r="F45" s="55">
        <v>15</v>
      </c>
      <c r="G45" s="68">
        <v>0.47185714285714286</v>
      </c>
      <c r="H45" s="55">
        <v>136</v>
      </c>
      <c r="I45" s="55">
        <v>44</v>
      </c>
      <c r="J45" s="68">
        <v>0.90372222222222232</v>
      </c>
      <c r="K45" s="55">
        <v>331</v>
      </c>
      <c r="L45" s="55">
        <v>118</v>
      </c>
      <c r="M45" s="68">
        <v>0.74067260579064575</v>
      </c>
    </row>
    <row r="46" spans="1:13" ht="21" customHeight="1" thickTop="1" thickBot="1">
      <c r="A46" s="21" t="s">
        <v>129</v>
      </c>
      <c r="B46" s="55">
        <v>5011</v>
      </c>
      <c r="C46" s="55">
        <v>1521</v>
      </c>
      <c r="D46" s="68">
        <v>0.77</v>
      </c>
      <c r="E46" s="55">
        <v>56</v>
      </c>
      <c r="F46" s="55">
        <v>14</v>
      </c>
      <c r="G46" s="68">
        <v>0.46</v>
      </c>
      <c r="H46" s="55">
        <v>139</v>
      </c>
      <c r="I46" s="55">
        <v>48</v>
      </c>
      <c r="J46" s="68">
        <v>0.9</v>
      </c>
      <c r="K46" s="55">
        <v>365</v>
      </c>
      <c r="L46" s="55">
        <v>128</v>
      </c>
      <c r="M46" s="68">
        <v>0.68</v>
      </c>
    </row>
    <row r="47" spans="1:13" ht="24" customHeight="1" thickTop="1" thickBot="1">
      <c r="A47" s="56" t="s">
        <v>130</v>
      </c>
      <c r="B47" s="47">
        <v>5207</v>
      </c>
      <c r="C47" s="47">
        <v>1600</v>
      </c>
      <c r="D47" s="41">
        <v>0.77</v>
      </c>
      <c r="E47" s="47">
        <v>58</v>
      </c>
      <c r="F47" s="47">
        <v>13</v>
      </c>
      <c r="G47" s="41">
        <v>0.44</v>
      </c>
      <c r="H47" s="47">
        <v>146</v>
      </c>
      <c r="I47" s="47">
        <v>49</v>
      </c>
      <c r="J47" s="41">
        <v>0.9</v>
      </c>
      <c r="K47" s="47">
        <v>407</v>
      </c>
      <c r="L47" s="47">
        <v>148</v>
      </c>
      <c r="M47" s="41">
        <v>0.73499999999999999</v>
      </c>
    </row>
    <row r="48" spans="1:13" ht="27" thickTop="1" thickBot="1">
      <c r="A48" s="21" t="s">
        <v>131</v>
      </c>
      <c r="B48" s="47">
        <v>5372</v>
      </c>
      <c r="C48" s="47">
        <v>1634</v>
      </c>
      <c r="D48" s="41">
        <v>0.78</v>
      </c>
      <c r="E48" s="55">
        <v>61</v>
      </c>
      <c r="F48" s="55">
        <v>13</v>
      </c>
      <c r="G48" s="68">
        <v>0.4756756756756757</v>
      </c>
      <c r="H48" s="55">
        <v>146</v>
      </c>
      <c r="I48" s="55">
        <v>49</v>
      </c>
      <c r="J48" s="68">
        <v>0.90512820512820513</v>
      </c>
      <c r="K48" s="55">
        <v>464</v>
      </c>
      <c r="L48" s="55">
        <v>161</v>
      </c>
      <c r="M48" s="68">
        <v>0.72717008000000005</v>
      </c>
    </row>
    <row r="49" spans="1:13" ht="27" thickTop="1" thickBot="1">
      <c r="A49" s="128" t="s">
        <v>185</v>
      </c>
      <c r="B49" s="47">
        <v>5498</v>
      </c>
      <c r="C49" s="47">
        <v>1698</v>
      </c>
      <c r="D49" s="41">
        <v>0.77</v>
      </c>
      <c r="E49" s="47">
        <v>59</v>
      </c>
      <c r="F49" s="47">
        <v>13</v>
      </c>
      <c r="G49" s="41">
        <v>0.48</v>
      </c>
      <c r="H49" s="47">
        <v>147</v>
      </c>
      <c r="I49" s="47">
        <v>55</v>
      </c>
      <c r="J49" s="41">
        <v>0.9</v>
      </c>
      <c r="K49" s="47">
        <v>291</v>
      </c>
      <c r="L49" s="47">
        <v>116</v>
      </c>
      <c r="M49" s="41">
        <v>0.69</v>
      </c>
    </row>
    <row r="50" spans="1:13" ht="26.25" thickTop="1">
      <c r="A50" s="128" t="s">
        <v>187</v>
      </c>
      <c r="B50" s="55">
        <v>5630</v>
      </c>
      <c r="C50" s="55">
        <v>1709</v>
      </c>
      <c r="D50" s="68">
        <v>0.76</v>
      </c>
      <c r="E50" s="55">
        <v>65</v>
      </c>
      <c r="F50" s="55">
        <v>13</v>
      </c>
      <c r="G50" s="68">
        <v>0.5</v>
      </c>
      <c r="H50" s="55">
        <v>152</v>
      </c>
      <c r="I50" s="55">
        <v>60</v>
      </c>
      <c r="J50" s="68">
        <v>0.91</v>
      </c>
      <c r="K50" s="55">
        <v>302</v>
      </c>
      <c r="L50" s="55">
        <v>132</v>
      </c>
      <c r="M50" s="68">
        <v>0.68</v>
      </c>
    </row>
    <row r="51" spans="1:13" ht="37.5" customHeight="1">
      <c r="A51" s="72" t="s">
        <v>107</v>
      </c>
      <c r="B51" s="84"/>
      <c r="C51" s="84"/>
      <c r="D51" s="84"/>
      <c r="E51" s="84"/>
      <c r="F51" s="10"/>
      <c r="G51" s="85"/>
      <c r="H51" s="85"/>
      <c r="I51" s="85"/>
      <c r="J51" s="85"/>
      <c r="K51" s="85"/>
      <c r="L51" s="85"/>
      <c r="M51" s="13" t="s">
        <v>44</v>
      </c>
    </row>
    <row r="52" spans="1:13" ht="16.5">
      <c r="A52" s="72" t="s">
        <v>108</v>
      </c>
      <c r="B52" s="84"/>
      <c r="C52" s="84"/>
      <c r="D52" s="84"/>
      <c r="E52" s="84"/>
      <c r="F52" s="10"/>
      <c r="G52" s="85"/>
      <c r="H52" s="85"/>
      <c r="I52" s="85"/>
      <c r="J52" s="85"/>
      <c r="K52" s="85"/>
      <c r="L52" s="10"/>
      <c r="M52" s="13" t="s">
        <v>45</v>
      </c>
    </row>
    <row r="53" spans="1:13">
      <c r="A53" s="72" t="s">
        <v>109</v>
      </c>
      <c r="B53" s="14"/>
      <c r="C53" s="14"/>
      <c r="D53" s="14"/>
      <c r="E53" s="14"/>
      <c r="F53" s="10"/>
      <c r="G53" s="10"/>
      <c r="H53" s="86"/>
      <c r="I53" s="86"/>
      <c r="J53" s="86"/>
      <c r="K53" s="86"/>
      <c r="L53" s="10"/>
      <c r="M53" s="13" t="s">
        <v>46</v>
      </c>
    </row>
    <row r="54" spans="1:13" ht="16.5">
      <c r="A54" s="72" t="s">
        <v>110</v>
      </c>
      <c r="B54" s="84"/>
      <c r="C54" s="84"/>
      <c r="D54" s="84"/>
      <c r="E54" s="84"/>
      <c r="F54" s="10"/>
      <c r="G54" s="85"/>
      <c r="H54" s="85"/>
      <c r="I54" s="85"/>
      <c r="J54" s="85"/>
      <c r="K54" s="85"/>
      <c r="L54" s="10"/>
      <c r="M54" s="13" t="s">
        <v>47</v>
      </c>
    </row>
    <row r="55" spans="1:13">
      <c r="A55" s="72" t="s">
        <v>111</v>
      </c>
      <c r="B55" s="14"/>
      <c r="C55" s="14"/>
      <c r="D55" s="14"/>
      <c r="E55" s="14"/>
      <c r="F55" s="10"/>
      <c r="G55" s="86"/>
      <c r="H55" s="86"/>
      <c r="I55" s="86"/>
      <c r="J55" s="86"/>
      <c r="K55" s="86"/>
      <c r="L55" s="10"/>
      <c r="M55" s="13" t="s">
        <v>56</v>
      </c>
    </row>
    <row r="56" spans="1:13">
      <c r="A56" s="72" t="s">
        <v>54</v>
      </c>
      <c r="B56" s="14"/>
      <c r="C56" s="14"/>
      <c r="D56" s="14"/>
      <c r="E56" s="14"/>
      <c r="F56" s="10"/>
      <c r="G56" s="86"/>
      <c r="H56" s="86"/>
      <c r="I56" s="86"/>
      <c r="J56" s="86"/>
      <c r="K56" s="86"/>
      <c r="L56" s="10"/>
      <c r="M56" s="13" t="s">
        <v>53</v>
      </c>
    </row>
  </sheetData>
  <protectedRanges>
    <protectedRange sqref="K31:K35 L35:M35 E31:E35 B19:B35 K36:M38 H27:H38" name="Range1_3"/>
    <protectedRange sqref="D19:D32 C31:C32 L31:M34 F31:G35 C33:D35 I27:J38 B36:G38" name="Range1_4"/>
  </protectedRanges>
  <mergeCells count="1">
    <mergeCell ref="B5:G5"/>
  </mergeCells>
  <hyperlinks>
    <hyperlink ref="J4" location="Main!G8" display="العودة للصفحة الرئيسية" xr:uid="{00000000-0004-0000-2E00-000000000000}"/>
    <hyperlink ref="K4:N4" location="Main!G8" display="العودة للصفحة الرئيسية" xr:uid="{00000000-0004-0000-2E00-000001000000}"/>
    <hyperlink ref="K4:M4" location="Main!G8" display="العودة للصفحة الرئيسية" xr:uid="{00000000-0004-0000-2E00-000002000000}"/>
    <hyperlink ref="M4" location="Main!G8" display="العودة للصفحة الرئيسية" xr:uid="{00000000-0004-0000-2E00-000003000000}"/>
  </hyperlink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3">
    <pageSetUpPr autoPageBreaks="0"/>
  </sheetPr>
  <dimension ref="A1:J61"/>
  <sheetViews>
    <sheetView showGridLines="0" rightToLeft="1" zoomScale="85" zoomScaleNormal="85" workbookViewId="0">
      <pane ySplit="7" topLeftCell="A47" activePane="bottomLeft" state="frozen"/>
      <selection pane="bottomLeft" activeCell="A54" sqref="A54"/>
    </sheetView>
  </sheetViews>
  <sheetFormatPr defaultColWidth="9.28515625" defaultRowHeight="15"/>
  <cols>
    <col min="1" max="1" width="24.28515625" customWidth="1"/>
    <col min="2" max="2" width="25.42578125" customWidth="1"/>
    <col min="3" max="3" width="30.28515625" customWidth="1"/>
    <col min="4" max="4" width="46.42578125" customWidth="1"/>
    <col min="5" max="5" width="7.42578125" customWidth="1"/>
  </cols>
  <sheetData>
    <row r="1" spans="1:10" ht="16.5">
      <c r="B1" s="3"/>
      <c r="C1" s="3"/>
      <c r="D1" s="3"/>
    </row>
    <row r="2" spans="1:10" ht="18">
      <c r="A2" s="4"/>
      <c r="B2" s="4"/>
      <c r="C2" s="4"/>
      <c r="D2" s="4"/>
      <c r="E2" s="4"/>
      <c r="F2" s="4"/>
      <c r="G2" s="4"/>
      <c r="H2" s="4"/>
      <c r="I2" s="4"/>
    </row>
    <row r="3" spans="1:10" ht="18">
      <c r="A3" s="4"/>
      <c r="B3" s="4"/>
      <c r="C3" s="4"/>
      <c r="D3" s="4"/>
      <c r="E3" s="4"/>
      <c r="F3" s="4"/>
      <c r="G3" s="4"/>
      <c r="H3" s="4"/>
      <c r="I3" s="4"/>
    </row>
    <row r="4" spans="1:10" ht="18">
      <c r="B4" s="2"/>
      <c r="C4" s="2"/>
      <c r="D4" s="2"/>
    </row>
    <row r="5" spans="1:10" ht="67.5" customHeight="1">
      <c r="B5" s="126" t="s">
        <v>147</v>
      </c>
      <c r="C5" s="126"/>
      <c r="D5" s="126"/>
    </row>
    <row r="6" spans="1:10" ht="15.75">
      <c r="A6" s="20"/>
      <c r="B6" s="20"/>
      <c r="C6" s="20"/>
      <c r="D6" s="20"/>
    </row>
    <row r="7" spans="1:10" ht="58.5" thickBot="1">
      <c r="A7" s="52" t="s">
        <v>58</v>
      </c>
      <c r="B7" s="51" t="s">
        <v>60</v>
      </c>
      <c r="C7" s="51" t="s">
        <v>61</v>
      </c>
      <c r="D7" s="51" t="s">
        <v>62</v>
      </c>
    </row>
    <row r="8" spans="1:10" ht="27" thickTop="1" thickBot="1">
      <c r="A8" s="21" t="s">
        <v>4</v>
      </c>
      <c r="B8" s="17">
        <v>17109</v>
      </c>
      <c r="C8" s="47">
        <v>6846</v>
      </c>
      <c r="D8" s="37">
        <v>2.5</v>
      </c>
    </row>
    <row r="9" spans="1:10" ht="27" thickTop="1" thickBot="1">
      <c r="A9" s="21" t="s">
        <v>5</v>
      </c>
      <c r="B9" s="17">
        <v>17055</v>
      </c>
      <c r="C9" s="47">
        <v>7339</v>
      </c>
      <c r="D9" s="37">
        <v>2.35</v>
      </c>
    </row>
    <row r="10" spans="1:10" ht="27" thickTop="1" thickBot="1">
      <c r="A10" s="21" t="s">
        <v>6</v>
      </c>
      <c r="B10" s="17">
        <v>18937</v>
      </c>
      <c r="C10" s="47">
        <v>8223</v>
      </c>
      <c r="D10" s="37">
        <v>2.2999999999999998</v>
      </c>
    </row>
    <row r="11" spans="1:10" ht="27" thickTop="1" thickBot="1">
      <c r="A11" s="21" t="s">
        <v>7</v>
      </c>
      <c r="B11" s="17">
        <v>18197</v>
      </c>
      <c r="C11" s="47">
        <v>7726</v>
      </c>
      <c r="D11" s="37">
        <v>2.39</v>
      </c>
    </row>
    <row r="12" spans="1:10" ht="27" thickTop="1" thickBot="1">
      <c r="A12" s="21" t="s">
        <v>23</v>
      </c>
      <c r="B12" s="17">
        <v>20127</v>
      </c>
      <c r="C12" s="47">
        <v>7847</v>
      </c>
      <c r="D12" s="37">
        <v>2.56</v>
      </c>
    </row>
    <row r="13" spans="1:10" ht="27" thickTop="1" thickBot="1">
      <c r="A13" s="21" t="s">
        <v>8</v>
      </c>
      <c r="B13" s="17">
        <v>19688</v>
      </c>
      <c r="C13" s="47">
        <v>8262</v>
      </c>
      <c r="D13" s="37">
        <v>2.38</v>
      </c>
      <c r="I13" s="6"/>
      <c r="J13" s="6"/>
    </row>
    <row r="14" spans="1:10" ht="27" thickTop="1" thickBot="1">
      <c r="A14" s="21" t="s">
        <v>9</v>
      </c>
      <c r="B14" s="17">
        <v>18922</v>
      </c>
      <c r="C14" s="17">
        <v>8938</v>
      </c>
      <c r="D14" s="37">
        <v>2.12</v>
      </c>
    </row>
    <row r="15" spans="1:10" ht="27" thickTop="1" thickBot="1">
      <c r="A15" s="21" t="s">
        <v>10</v>
      </c>
      <c r="B15" s="17">
        <v>20653</v>
      </c>
      <c r="C15" s="17">
        <v>8720</v>
      </c>
      <c r="D15" s="37">
        <v>2.37</v>
      </c>
    </row>
    <row r="16" spans="1:10" ht="27" thickTop="1" thickBot="1">
      <c r="A16" s="21" t="s">
        <v>11</v>
      </c>
      <c r="B16" s="17">
        <v>20204</v>
      </c>
      <c r="C16" s="47">
        <v>8625</v>
      </c>
      <c r="D16" s="37">
        <v>2.34</v>
      </c>
    </row>
    <row r="17" spans="1:4" ht="27" thickTop="1" thickBot="1">
      <c r="A17" s="21" t="s">
        <v>12</v>
      </c>
      <c r="B17" s="17">
        <v>20214</v>
      </c>
      <c r="C17" s="47">
        <v>9213</v>
      </c>
      <c r="D17" s="37">
        <v>2.19</v>
      </c>
    </row>
    <row r="18" spans="1:4" ht="27" thickTop="1" thickBot="1">
      <c r="A18" s="21" t="s">
        <v>13</v>
      </c>
      <c r="B18" s="17">
        <v>19480</v>
      </c>
      <c r="C18" s="47">
        <v>8903</v>
      </c>
      <c r="D18" s="37">
        <v>2.19</v>
      </c>
    </row>
    <row r="19" spans="1:4" ht="27" thickTop="1" thickBot="1">
      <c r="A19" s="21" t="s">
        <v>24</v>
      </c>
      <c r="B19" s="17">
        <v>21081</v>
      </c>
      <c r="C19" s="47">
        <v>9280</v>
      </c>
      <c r="D19" s="37">
        <v>2.27</v>
      </c>
    </row>
    <row r="20" spans="1:4" ht="27" thickTop="1" thickBot="1">
      <c r="A20" s="21" t="s">
        <v>14</v>
      </c>
      <c r="B20" s="17">
        <v>20115</v>
      </c>
      <c r="C20" s="47">
        <v>8820</v>
      </c>
      <c r="D20" s="37">
        <v>2.2799999999999998</v>
      </c>
    </row>
    <row r="21" spans="1:4" ht="27" thickTop="1" thickBot="1">
      <c r="A21" s="21" t="s">
        <v>15</v>
      </c>
      <c r="B21" s="38">
        <v>20303</v>
      </c>
      <c r="C21" s="39">
        <v>9105</v>
      </c>
      <c r="D21" s="40">
        <v>2.23</v>
      </c>
    </row>
    <row r="22" spans="1:4" ht="27" thickTop="1" thickBot="1">
      <c r="A22" s="21" t="s">
        <v>16</v>
      </c>
      <c r="B22" s="38">
        <v>19688</v>
      </c>
      <c r="C22" s="39">
        <v>9238</v>
      </c>
      <c r="D22" s="40">
        <v>2.13</v>
      </c>
    </row>
    <row r="23" spans="1:4" ht="27" thickTop="1" thickBot="1">
      <c r="A23" s="21" t="s">
        <v>25</v>
      </c>
      <c r="B23" s="17">
        <v>21030.517267705352</v>
      </c>
      <c r="C23" s="47">
        <v>10281.307279316821</v>
      </c>
      <c r="D23" s="37">
        <v>2.0455100403440913</v>
      </c>
    </row>
    <row r="24" spans="1:4" ht="27" thickTop="1" thickBot="1">
      <c r="A24" s="21" t="s">
        <v>26</v>
      </c>
      <c r="B24" s="17">
        <v>20877.137790515746</v>
      </c>
      <c r="C24" s="47">
        <v>9832.6521797305941</v>
      </c>
      <c r="D24" s="37">
        <v>2.1232458352948433</v>
      </c>
    </row>
    <row r="25" spans="1:4" ht="27" thickTop="1" thickBot="1">
      <c r="A25" s="21" t="s">
        <v>27</v>
      </c>
      <c r="B25" s="17">
        <v>21068.593361583782</v>
      </c>
      <c r="C25" s="47">
        <v>9774.5877805750042</v>
      </c>
      <c r="D25" s="37">
        <v>2.1554457164376082</v>
      </c>
    </row>
    <row r="26" spans="1:4" ht="30" customHeight="1" thickTop="1" thickBot="1">
      <c r="A26" s="21" t="s">
        <v>20</v>
      </c>
      <c r="B26" s="17">
        <v>20429</v>
      </c>
      <c r="C26" s="47">
        <v>9429</v>
      </c>
      <c r="D26" s="37">
        <v>2.17</v>
      </c>
    </row>
    <row r="27" spans="1:4" ht="30" customHeight="1" thickTop="1" thickBot="1">
      <c r="A27" s="21" t="s">
        <v>21</v>
      </c>
      <c r="B27" s="17">
        <v>21698.248888620994</v>
      </c>
      <c r="C27" s="47">
        <v>9179.4516240349712</v>
      </c>
      <c r="D27" s="37">
        <v>2.3637848727049766</v>
      </c>
    </row>
    <row r="28" spans="1:4" ht="30" customHeight="1" thickTop="1" thickBot="1">
      <c r="A28" s="21" t="s">
        <v>22</v>
      </c>
      <c r="B28" s="17">
        <v>22093</v>
      </c>
      <c r="C28" s="47">
        <v>9211</v>
      </c>
      <c r="D28" s="37">
        <v>2.3985452176745197</v>
      </c>
    </row>
    <row r="29" spans="1:4" ht="27" thickTop="1" thickBot="1">
      <c r="A29" s="21" t="s">
        <v>30</v>
      </c>
      <c r="B29" s="17">
        <v>22468.637053837945</v>
      </c>
      <c r="C29" s="47">
        <v>9191.3876947446224</v>
      </c>
      <c r="D29" s="37">
        <v>2.4445315332183064</v>
      </c>
    </row>
    <row r="30" spans="1:4" ht="27" thickTop="1" thickBot="1">
      <c r="A30" s="21" t="s">
        <v>31</v>
      </c>
      <c r="B30" s="17">
        <v>22518.712206500823</v>
      </c>
      <c r="C30" s="47">
        <v>9466.0541924629142</v>
      </c>
      <c r="D30" s="37">
        <v>2.3788911143600604</v>
      </c>
    </row>
    <row r="31" spans="1:4" ht="27" thickTop="1" thickBot="1">
      <c r="A31" s="21" t="s">
        <v>32</v>
      </c>
      <c r="B31" s="17">
        <v>24113</v>
      </c>
      <c r="C31" s="47">
        <v>9532</v>
      </c>
      <c r="D31" s="37">
        <v>2.5296894670583296</v>
      </c>
    </row>
    <row r="32" spans="1:4" ht="27" thickTop="1" thickBot="1">
      <c r="A32" s="21" t="s">
        <v>33</v>
      </c>
      <c r="B32" s="17">
        <v>23726.738277660766</v>
      </c>
      <c r="C32" s="47">
        <v>9797.9874077452569</v>
      </c>
      <c r="D32" s="37">
        <v>2.421593056846032</v>
      </c>
    </row>
    <row r="33" spans="1:8" ht="26.1" customHeight="1" thickTop="1" thickBot="1">
      <c r="A33" s="21" t="s">
        <v>34</v>
      </c>
      <c r="B33" s="17">
        <v>24325.022296996278</v>
      </c>
      <c r="C33" s="47">
        <v>10332.535907247562</v>
      </c>
      <c r="D33" s="37">
        <v>2.3542160913211974</v>
      </c>
    </row>
    <row r="34" spans="1:8" ht="26.1" customHeight="1" thickTop="1" thickBot="1">
      <c r="A34" s="21" t="s">
        <v>35</v>
      </c>
      <c r="B34" s="17">
        <v>24148.785256091771</v>
      </c>
      <c r="C34" s="47">
        <v>11154.264894475318</v>
      </c>
      <c r="D34" s="37">
        <v>2.1649822273857429</v>
      </c>
    </row>
    <row r="35" spans="1:8" ht="26.1" customHeight="1" thickTop="1" thickBot="1">
      <c r="A35" s="21" t="s">
        <v>41</v>
      </c>
      <c r="B35" s="17">
        <v>26551.784296291949</v>
      </c>
      <c r="C35" s="47">
        <v>11758.672250688907</v>
      </c>
      <c r="D35" s="37">
        <v>2.2580597307435246</v>
      </c>
    </row>
    <row r="36" spans="1:8" ht="26.1" customHeight="1" thickTop="1" thickBot="1">
      <c r="A36" s="21" t="s">
        <v>43</v>
      </c>
      <c r="B36" s="17">
        <v>26495.542858421861</v>
      </c>
      <c r="C36" s="47">
        <v>12152.091503477852</v>
      </c>
      <c r="D36" s="37">
        <v>2.1803277938484089</v>
      </c>
    </row>
    <row r="37" spans="1:8" ht="26.1" customHeight="1" thickTop="1" thickBot="1">
      <c r="A37" s="21" t="s">
        <v>48</v>
      </c>
      <c r="B37" s="17">
        <v>27335.153122377778</v>
      </c>
      <c r="C37" s="47">
        <v>12617.95024850646</v>
      </c>
      <c r="D37" s="37">
        <f>B37/C37</f>
        <v>2.1663703362290034</v>
      </c>
    </row>
    <row r="38" spans="1:8" ht="26.1" customHeight="1" thickTop="1" thickBot="1">
      <c r="A38" s="21" t="s">
        <v>49</v>
      </c>
      <c r="B38" s="17">
        <v>27719.584847967006</v>
      </c>
      <c r="C38" s="47">
        <v>12821.056852322785</v>
      </c>
      <c r="D38" s="37">
        <f>B38/C38</f>
        <v>2.1620358732708578</v>
      </c>
    </row>
    <row r="39" spans="1:8" ht="26.1" customHeight="1" thickTop="1" thickBot="1">
      <c r="A39" s="21" t="s">
        <v>50</v>
      </c>
      <c r="B39" s="17">
        <v>30588.632561878396</v>
      </c>
      <c r="C39" s="47">
        <v>14429.687824441138</v>
      </c>
      <c r="D39" s="37">
        <v>2.1198402165060761</v>
      </c>
    </row>
    <row r="40" spans="1:8" ht="26.1" customHeight="1" thickTop="1" thickBot="1">
      <c r="A40" s="21" t="s">
        <v>51</v>
      </c>
      <c r="B40" s="17">
        <v>30780</v>
      </c>
      <c r="C40" s="47">
        <v>14284</v>
      </c>
      <c r="D40" s="37">
        <v>2.15</v>
      </c>
    </row>
    <row r="41" spans="1:8" ht="26.1" customHeight="1" thickTop="1" thickBot="1">
      <c r="A41" s="21" t="s">
        <v>55</v>
      </c>
      <c r="B41" s="17">
        <v>31553.150469185272</v>
      </c>
      <c r="C41" s="47">
        <v>14796.002611722541</v>
      </c>
      <c r="D41" s="37">
        <v>2.1325456136501639</v>
      </c>
    </row>
    <row r="42" spans="1:8" ht="26.1" customHeight="1" thickTop="1" thickBot="1">
      <c r="A42" s="21" t="s">
        <v>80</v>
      </c>
      <c r="B42" s="17">
        <v>31912.779398332314</v>
      </c>
      <c r="C42" s="47">
        <v>15147.070838515116</v>
      </c>
      <c r="D42" s="37">
        <v>2.1068614346997245</v>
      </c>
    </row>
    <row r="43" spans="1:8" ht="26.1" customHeight="1" thickTop="1" thickBot="1">
      <c r="A43" s="21" t="s">
        <v>106</v>
      </c>
      <c r="B43" s="69">
        <v>35476.072775255612</v>
      </c>
      <c r="C43" s="55">
        <v>123341.45365616323</v>
      </c>
      <c r="D43" s="83">
        <v>0.28762489595875551</v>
      </c>
    </row>
    <row r="44" spans="1:8" ht="26.1" customHeight="1" thickTop="1" thickBot="1">
      <c r="A44" s="21" t="s">
        <v>112</v>
      </c>
      <c r="B44" s="69">
        <v>36633.420339981625</v>
      </c>
      <c r="C44" s="55">
        <v>123403.42913588911</v>
      </c>
      <c r="D44" s="83">
        <v>0.29685901434425876</v>
      </c>
    </row>
    <row r="45" spans="1:8" ht="26.1" customHeight="1" thickTop="1" thickBot="1">
      <c r="A45" s="21" t="s">
        <v>119</v>
      </c>
      <c r="B45" s="69">
        <v>37034.535558967131</v>
      </c>
      <c r="C45" s="55">
        <v>125371.28823246571</v>
      </c>
      <c r="D45" s="83">
        <v>0.29539885950838302</v>
      </c>
    </row>
    <row r="46" spans="1:8" ht="26.1" customHeight="1" thickTop="1" thickBot="1">
      <c r="A46" s="21" t="s">
        <v>121</v>
      </c>
      <c r="B46" s="69">
        <v>37067.211907610574</v>
      </c>
      <c r="C46" s="55">
        <v>133943.56432590637</v>
      </c>
      <c r="D46" s="83">
        <v>0.27673753564911896</v>
      </c>
      <c r="G46" s="9"/>
      <c r="H46" s="9"/>
    </row>
    <row r="47" spans="1:8" ht="26.1" customHeight="1" thickTop="1" thickBot="1">
      <c r="A47" s="21" t="s">
        <v>122</v>
      </c>
      <c r="B47" s="69">
        <v>40985.237011212557</v>
      </c>
      <c r="C47" s="55">
        <v>141418.9804057127</v>
      </c>
      <c r="D47" s="83">
        <v>0.2898142589745113</v>
      </c>
    </row>
    <row r="48" spans="1:8" ht="27" thickTop="1" thickBot="1">
      <c r="A48" s="21" t="s">
        <v>127</v>
      </c>
      <c r="B48" s="69">
        <v>41092.697207372737</v>
      </c>
      <c r="C48" s="55">
        <v>146317.76493210177</v>
      </c>
      <c r="D48" s="83">
        <v>0.28084557761281864</v>
      </c>
    </row>
    <row r="49" spans="1:8" ht="27" thickTop="1" thickBot="1">
      <c r="A49" s="21" t="s">
        <v>128</v>
      </c>
      <c r="B49" s="69">
        <v>42324.279782991805</v>
      </c>
      <c r="C49" s="55">
        <v>150930.51991348324</v>
      </c>
      <c r="D49" s="83">
        <v>0.2804222751452326</v>
      </c>
    </row>
    <row r="50" spans="1:8" ht="27" thickTop="1" thickBot="1">
      <c r="A50" s="21" t="s">
        <v>129</v>
      </c>
      <c r="B50" s="69">
        <v>42880</v>
      </c>
      <c r="C50" s="55">
        <v>162837</v>
      </c>
      <c r="D50" s="83">
        <v>0.26300000000000001</v>
      </c>
    </row>
    <row r="51" spans="1:8" ht="27" thickTop="1" thickBot="1">
      <c r="A51" s="56" t="s">
        <v>130</v>
      </c>
      <c r="B51" s="17">
        <v>48993</v>
      </c>
      <c r="C51" s="47">
        <v>181289</v>
      </c>
      <c r="D51" s="87">
        <v>0.27</v>
      </c>
    </row>
    <row r="52" spans="1:8" ht="27" thickTop="1" thickBot="1">
      <c r="A52" s="21" t="s">
        <v>131</v>
      </c>
      <c r="B52" s="69">
        <v>47831</v>
      </c>
      <c r="C52" s="55">
        <v>183324</v>
      </c>
      <c r="D52" s="83">
        <v>0.26090885698546756</v>
      </c>
    </row>
    <row r="53" spans="1:8" ht="27" thickTop="1" thickBot="1">
      <c r="A53" s="21" t="s">
        <v>185</v>
      </c>
      <c r="B53" s="69">
        <v>49714.312087367463</v>
      </c>
      <c r="C53" s="55">
        <v>185799.59690219394</v>
      </c>
      <c r="D53" s="83">
        <v>0.26756953683563367</v>
      </c>
    </row>
    <row r="54" spans="1:8" ht="26.25" thickTop="1">
      <c r="A54" s="21" t="s">
        <v>187</v>
      </c>
      <c r="B54" s="69">
        <v>50444</v>
      </c>
      <c r="C54" s="55">
        <v>196186</v>
      </c>
      <c r="D54" s="83">
        <v>0.25700000000000001</v>
      </c>
    </row>
    <row r="55" spans="1:8">
      <c r="G55" s="9"/>
      <c r="H55" s="9"/>
    </row>
    <row r="56" spans="1:8">
      <c r="A56" s="23" t="s">
        <v>0</v>
      </c>
      <c r="B56" s="22"/>
      <c r="C56" s="22"/>
      <c r="D56" s="22"/>
      <c r="G56" s="12"/>
    </row>
    <row r="57" spans="1:8">
      <c r="A57" s="7" t="s">
        <v>113</v>
      </c>
      <c r="B57" s="60"/>
      <c r="C57" s="60"/>
    </row>
    <row r="58" spans="1:8">
      <c r="A58" s="7" t="s">
        <v>116</v>
      </c>
      <c r="B58" s="57"/>
      <c r="C58" s="57"/>
      <c r="D58" s="57"/>
    </row>
    <row r="59" spans="1:8">
      <c r="E59" s="9" t="s">
        <v>3</v>
      </c>
    </row>
    <row r="60" spans="1:8">
      <c r="E60" s="9" t="s">
        <v>114</v>
      </c>
    </row>
    <row r="61" spans="1:8">
      <c r="E61" s="9" t="s">
        <v>115</v>
      </c>
    </row>
  </sheetData>
  <protectedRanges>
    <protectedRange sqref="B23:D23" name="Range2"/>
    <protectedRange sqref="B24" name="table5"/>
    <protectedRange sqref="C24" name="table5_1"/>
    <protectedRange sqref="D24" name="table5_2"/>
    <protectedRange sqref="B25:D25" name="table5_3"/>
    <protectedRange sqref="B26:D36 B39:D42" name="table5_4"/>
    <protectedRange sqref="B37:D38" name="جدول 5"/>
  </protectedRanges>
  <mergeCells count="1">
    <mergeCell ref="B5:D5"/>
  </mergeCells>
  <phoneticPr fontId="76" type="noConversion"/>
  <hyperlinks>
    <hyperlink ref="B4:D4" location="Main!G8" display="العودة للصفحة الرئيسية" xr:uid="{00000000-0004-0000-2F00-000000000000}"/>
  </hyperlink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
    <pageSetUpPr autoPageBreaks="0"/>
  </sheetPr>
  <dimension ref="A1:O52"/>
  <sheetViews>
    <sheetView showGridLines="0" rightToLeft="1" topLeftCell="D1" zoomScale="85" zoomScaleNormal="85" workbookViewId="0">
      <pane ySplit="7" topLeftCell="A43" activePane="bottomLeft" state="frozen"/>
      <selection pane="bottomLeft" activeCell="I50" sqref="I50"/>
    </sheetView>
  </sheetViews>
  <sheetFormatPr defaultColWidth="9.28515625" defaultRowHeight="15"/>
  <cols>
    <col min="1" max="1" width="21.28515625" customWidth="1"/>
    <col min="2" max="2" width="21.28515625" style="6" customWidth="1"/>
    <col min="3" max="4" width="21.28515625" customWidth="1"/>
    <col min="5" max="5" width="21.28515625" style="6" customWidth="1"/>
    <col min="6" max="7" width="21.28515625" customWidth="1"/>
    <col min="8" max="8" width="21.28515625" style="6" customWidth="1"/>
    <col min="9" max="10" width="21.28515625" customWidth="1"/>
  </cols>
  <sheetData>
    <row r="1" spans="1:10" ht="16.5">
      <c r="B1" s="75"/>
      <c r="C1" s="3"/>
      <c r="D1" s="3"/>
    </row>
    <row r="2" spans="1:10" ht="18">
      <c r="A2" s="4"/>
      <c r="B2" s="76"/>
      <c r="C2" s="4"/>
      <c r="D2" s="4"/>
      <c r="E2" s="76"/>
      <c r="F2" s="4"/>
      <c r="G2" s="4"/>
      <c r="H2" s="76"/>
      <c r="I2" s="4"/>
    </row>
    <row r="3" spans="1:10" ht="18">
      <c r="A3" s="4"/>
      <c r="B3" s="76"/>
      <c r="C3" s="4"/>
      <c r="D3" s="4"/>
      <c r="E3" s="76"/>
      <c r="F3" s="4"/>
      <c r="G3" s="4"/>
      <c r="H3" s="76"/>
      <c r="I3" s="4"/>
    </row>
    <row r="4" spans="1:10" ht="38.25" customHeight="1">
      <c r="B4" s="77"/>
      <c r="C4" s="2"/>
      <c r="D4" s="2"/>
    </row>
    <row r="5" spans="1:10" ht="39.75" customHeight="1">
      <c r="B5" s="78"/>
      <c r="C5" s="15"/>
      <c r="D5" s="126" t="s">
        <v>148</v>
      </c>
      <c r="E5" s="126"/>
      <c r="F5" s="126"/>
      <c r="G5" s="126"/>
      <c r="H5" s="78"/>
      <c r="I5" s="15"/>
      <c r="J5" s="15"/>
    </row>
    <row r="6" spans="1:10" ht="15.75">
      <c r="A6" s="20"/>
      <c r="B6" s="79"/>
      <c r="C6" s="20"/>
      <c r="D6" s="20"/>
      <c r="E6" s="79"/>
      <c r="F6" s="20"/>
      <c r="G6" s="20"/>
      <c r="H6" s="79"/>
      <c r="I6" s="20"/>
      <c r="J6" s="24"/>
    </row>
    <row r="7" spans="1:10" ht="94.5" customHeight="1" thickBot="1">
      <c r="A7" s="51" t="s">
        <v>2</v>
      </c>
      <c r="B7" s="80" t="s">
        <v>91</v>
      </c>
      <c r="C7" s="51" t="s">
        <v>92</v>
      </c>
      <c r="D7" s="51" t="s">
        <v>93</v>
      </c>
      <c r="E7" s="80" t="s">
        <v>94</v>
      </c>
      <c r="F7" s="51" t="s">
        <v>95</v>
      </c>
      <c r="G7" s="51" t="s">
        <v>96</v>
      </c>
      <c r="H7" s="80" t="s">
        <v>120</v>
      </c>
      <c r="I7" s="51" t="s">
        <v>97</v>
      </c>
      <c r="J7" s="51" t="s">
        <v>98</v>
      </c>
    </row>
    <row r="8" spans="1:10" ht="27" thickTop="1" thickBot="1">
      <c r="A8" s="21" t="s">
        <v>23</v>
      </c>
      <c r="B8" s="17">
        <v>1042</v>
      </c>
      <c r="C8" s="35">
        <v>5475</v>
      </c>
      <c r="D8" s="35">
        <v>4011</v>
      </c>
      <c r="E8" s="17">
        <v>2497</v>
      </c>
      <c r="F8" s="35">
        <v>22848</v>
      </c>
      <c r="G8" s="35">
        <v>13996</v>
      </c>
      <c r="H8" s="81">
        <f t="shared" ref="H8:H18" si="0">E8+B8</f>
        <v>3539</v>
      </c>
      <c r="I8" s="42">
        <f t="shared" ref="I8:I18" si="1">F8+C8</f>
        <v>28323</v>
      </c>
      <c r="J8" s="42">
        <f t="shared" ref="J8:J18" si="2">G8+D8</f>
        <v>18007</v>
      </c>
    </row>
    <row r="9" spans="1:10" ht="27" thickTop="1" thickBot="1">
      <c r="A9" s="21" t="s">
        <v>8</v>
      </c>
      <c r="B9" s="17">
        <v>927</v>
      </c>
      <c r="C9" s="35">
        <v>4904</v>
      </c>
      <c r="D9" s="35">
        <v>3034</v>
      </c>
      <c r="E9" s="17">
        <v>2193</v>
      </c>
      <c r="F9" s="35">
        <v>20595</v>
      </c>
      <c r="G9" s="35">
        <v>11574</v>
      </c>
      <c r="H9" s="81">
        <f t="shared" si="0"/>
        <v>3120</v>
      </c>
      <c r="I9" s="42">
        <f t="shared" si="1"/>
        <v>25499</v>
      </c>
      <c r="J9" s="42">
        <f t="shared" si="2"/>
        <v>14608</v>
      </c>
    </row>
    <row r="10" spans="1:10" ht="27" thickTop="1" thickBot="1">
      <c r="A10" s="21" t="s">
        <v>9</v>
      </c>
      <c r="B10" s="17">
        <v>875</v>
      </c>
      <c r="C10" s="35">
        <v>5082</v>
      </c>
      <c r="D10" s="35">
        <v>2890</v>
      </c>
      <c r="E10" s="17">
        <v>2127</v>
      </c>
      <c r="F10" s="35">
        <v>19712</v>
      </c>
      <c r="G10" s="35">
        <v>10853</v>
      </c>
      <c r="H10" s="81">
        <f t="shared" si="0"/>
        <v>3002</v>
      </c>
      <c r="I10" s="42">
        <f t="shared" si="1"/>
        <v>24794</v>
      </c>
      <c r="J10" s="42">
        <f t="shared" si="2"/>
        <v>13743</v>
      </c>
    </row>
    <row r="11" spans="1:10" ht="27" thickTop="1" thickBot="1">
      <c r="A11" s="21" t="s">
        <v>10</v>
      </c>
      <c r="B11" s="17">
        <v>797</v>
      </c>
      <c r="C11" s="35">
        <v>4313</v>
      </c>
      <c r="D11" s="35">
        <v>2325</v>
      </c>
      <c r="E11" s="17">
        <v>1955</v>
      </c>
      <c r="F11" s="35">
        <v>17384</v>
      </c>
      <c r="G11" s="35">
        <v>8697</v>
      </c>
      <c r="H11" s="81">
        <f t="shared" si="0"/>
        <v>2752</v>
      </c>
      <c r="I11" s="42">
        <f t="shared" si="1"/>
        <v>21697</v>
      </c>
      <c r="J11" s="42">
        <f t="shared" si="2"/>
        <v>11022</v>
      </c>
    </row>
    <row r="12" spans="1:10" ht="27" thickTop="1" thickBot="1">
      <c r="A12" s="21" t="s">
        <v>11</v>
      </c>
      <c r="B12" s="17">
        <v>737</v>
      </c>
      <c r="C12" s="35">
        <v>3532</v>
      </c>
      <c r="D12" s="35">
        <v>2044</v>
      </c>
      <c r="E12" s="17">
        <v>1838</v>
      </c>
      <c r="F12" s="35">
        <v>13998</v>
      </c>
      <c r="G12" s="35">
        <v>8133</v>
      </c>
      <c r="H12" s="81">
        <f t="shared" si="0"/>
        <v>2575</v>
      </c>
      <c r="I12" s="42">
        <f t="shared" si="1"/>
        <v>17530</v>
      </c>
      <c r="J12" s="42">
        <f t="shared" si="2"/>
        <v>10177</v>
      </c>
    </row>
    <row r="13" spans="1:10" ht="27" thickTop="1" thickBot="1">
      <c r="A13" s="21" t="s">
        <v>12</v>
      </c>
      <c r="B13" s="17">
        <v>657</v>
      </c>
      <c r="C13" s="35">
        <v>3531</v>
      </c>
      <c r="D13" s="35">
        <v>2029</v>
      </c>
      <c r="E13" s="17">
        <v>1632</v>
      </c>
      <c r="F13" s="35">
        <v>11651</v>
      </c>
      <c r="G13" s="35">
        <v>6974</v>
      </c>
      <c r="H13" s="81">
        <f t="shared" si="0"/>
        <v>2289</v>
      </c>
      <c r="I13" s="42">
        <f t="shared" si="1"/>
        <v>15182</v>
      </c>
      <c r="J13" s="42">
        <f t="shared" si="2"/>
        <v>9003</v>
      </c>
    </row>
    <row r="14" spans="1:10" ht="27" thickTop="1" thickBot="1">
      <c r="A14" s="21" t="s">
        <v>13</v>
      </c>
      <c r="B14" s="17">
        <v>636</v>
      </c>
      <c r="C14" s="35">
        <v>3306</v>
      </c>
      <c r="D14" s="35">
        <v>1856</v>
      </c>
      <c r="E14" s="17">
        <v>1385</v>
      </c>
      <c r="F14" s="35">
        <v>8470</v>
      </c>
      <c r="G14" s="35">
        <v>4992</v>
      </c>
      <c r="H14" s="81">
        <f t="shared" si="0"/>
        <v>2021</v>
      </c>
      <c r="I14" s="42">
        <f t="shared" si="1"/>
        <v>11776</v>
      </c>
      <c r="J14" s="42">
        <f t="shared" si="2"/>
        <v>6848</v>
      </c>
    </row>
    <row r="15" spans="1:10" ht="27" thickTop="1" thickBot="1">
      <c r="A15" s="21" t="s">
        <v>24</v>
      </c>
      <c r="B15" s="17">
        <v>1008</v>
      </c>
      <c r="C15" s="35">
        <v>4551</v>
      </c>
      <c r="D15" s="35">
        <v>3125</v>
      </c>
      <c r="E15" s="17">
        <v>902</v>
      </c>
      <c r="F15" s="35">
        <v>5496</v>
      </c>
      <c r="G15" s="35">
        <v>2769</v>
      </c>
      <c r="H15" s="81">
        <f t="shared" si="0"/>
        <v>1910</v>
      </c>
      <c r="I15" s="42">
        <f t="shared" si="1"/>
        <v>10047</v>
      </c>
      <c r="J15" s="42">
        <f t="shared" si="2"/>
        <v>5894</v>
      </c>
    </row>
    <row r="16" spans="1:10" ht="27" thickTop="1" thickBot="1">
      <c r="A16" s="21" t="s">
        <v>14</v>
      </c>
      <c r="B16" s="17">
        <v>1160</v>
      </c>
      <c r="C16" s="35">
        <v>5830</v>
      </c>
      <c r="D16" s="35">
        <v>3837</v>
      </c>
      <c r="E16" s="17">
        <v>643</v>
      </c>
      <c r="F16" s="35">
        <v>1729</v>
      </c>
      <c r="G16" s="35">
        <v>1043</v>
      </c>
      <c r="H16" s="81">
        <f t="shared" si="0"/>
        <v>1803</v>
      </c>
      <c r="I16" s="42">
        <f t="shared" si="1"/>
        <v>7559</v>
      </c>
      <c r="J16" s="42">
        <f t="shared" si="2"/>
        <v>4880</v>
      </c>
    </row>
    <row r="17" spans="1:10" ht="27" thickTop="1" thickBot="1">
      <c r="A17" s="21" t="s">
        <v>15</v>
      </c>
      <c r="B17" s="17">
        <v>1078</v>
      </c>
      <c r="C17" s="35">
        <v>6519</v>
      </c>
      <c r="D17" s="35">
        <v>4304</v>
      </c>
      <c r="E17" s="17">
        <v>564</v>
      </c>
      <c r="F17" s="35">
        <v>726</v>
      </c>
      <c r="G17" s="35">
        <v>432</v>
      </c>
      <c r="H17" s="81">
        <f t="shared" si="0"/>
        <v>1642</v>
      </c>
      <c r="I17" s="42">
        <f t="shared" si="1"/>
        <v>7245</v>
      </c>
      <c r="J17" s="42">
        <f t="shared" si="2"/>
        <v>4736</v>
      </c>
    </row>
    <row r="18" spans="1:10" ht="27" thickTop="1" thickBot="1">
      <c r="A18" s="21" t="s">
        <v>16</v>
      </c>
      <c r="B18" s="17">
        <v>1172</v>
      </c>
      <c r="C18" s="35">
        <v>7707</v>
      </c>
      <c r="D18" s="35">
        <v>5144</v>
      </c>
      <c r="E18" s="17">
        <v>494</v>
      </c>
      <c r="F18" s="35">
        <v>499</v>
      </c>
      <c r="G18" s="35">
        <v>371</v>
      </c>
      <c r="H18" s="81">
        <f t="shared" si="0"/>
        <v>1666</v>
      </c>
      <c r="I18" s="42">
        <f t="shared" si="1"/>
        <v>8206</v>
      </c>
      <c r="J18" s="42">
        <f t="shared" si="2"/>
        <v>5515</v>
      </c>
    </row>
    <row r="19" spans="1:10" ht="27" thickTop="1" thickBot="1">
      <c r="A19" s="21" t="s">
        <v>25</v>
      </c>
      <c r="B19" s="17">
        <v>1260</v>
      </c>
      <c r="C19" s="35">
        <v>8389.8823087700002</v>
      </c>
      <c r="D19" s="35">
        <v>6065.9842532670091</v>
      </c>
      <c r="E19" s="17">
        <v>561</v>
      </c>
      <c r="F19" s="35">
        <v>580.02512999999999</v>
      </c>
      <c r="G19" s="35">
        <v>475.76459999999997</v>
      </c>
      <c r="H19" s="81">
        <f t="shared" ref="H19:I21" si="3">E19+B19</f>
        <v>1821</v>
      </c>
      <c r="I19" s="42">
        <f t="shared" si="3"/>
        <v>8969.9074387700002</v>
      </c>
      <c r="J19" s="42">
        <f t="shared" ref="J19:J29" si="4">G19+D19</f>
        <v>6541.7488532670086</v>
      </c>
    </row>
    <row r="20" spans="1:10" ht="27" thickTop="1" thickBot="1">
      <c r="A20" s="21" t="s">
        <v>26</v>
      </c>
      <c r="B20" s="17">
        <v>1347</v>
      </c>
      <c r="C20" s="35">
        <v>9122.4377583599999</v>
      </c>
      <c r="D20" s="35">
        <v>6522.9165648853959</v>
      </c>
      <c r="E20" s="17">
        <v>583</v>
      </c>
      <c r="F20" s="35">
        <v>620.83659999999998</v>
      </c>
      <c r="G20" s="35">
        <v>521.44483000000002</v>
      </c>
      <c r="H20" s="81">
        <f t="shared" si="3"/>
        <v>1930</v>
      </c>
      <c r="I20" s="42">
        <f t="shared" ref="I20:I26" si="5">F20+C20</f>
        <v>9743.2743583600004</v>
      </c>
      <c r="J20" s="42">
        <f t="shared" si="4"/>
        <v>7044.3613948853963</v>
      </c>
    </row>
    <row r="21" spans="1:10" ht="27" thickTop="1" thickBot="1">
      <c r="A21" s="21" t="s">
        <v>29</v>
      </c>
      <c r="B21" s="17">
        <v>1405</v>
      </c>
      <c r="C21" s="35">
        <v>8902.1191268999992</v>
      </c>
      <c r="D21" s="35">
        <v>6268.4661619900007</v>
      </c>
      <c r="E21" s="17">
        <v>619</v>
      </c>
      <c r="F21" s="35">
        <v>703.84955000000002</v>
      </c>
      <c r="G21" s="35">
        <v>582.51708999999994</v>
      </c>
      <c r="H21" s="81">
        <f t="shared" si="3"/>
        <v>2024</v>
      </c>
      <c r="I21" s="42">
        <f t="shared" si="5"/>
        <v>9605.9686769</v>
      </c>
      <c r="J21" s="42">
        <f t="shared" si="4"/>
        <v>6850.983251990001</v>
      </c>
    </row>
    <row r="22" spans="1:10" ht="27" thickTop="1" thickBot="1">
      <c r="A22" s="21" t="s">
        <v>20</v>
      </c>
      <c r="B22" s="17">
        <v>1388</v>
      </c>
      <c r="C22" s="35">
        <v>8744</v>
      </c>
      <c r="D22" s="35">
        <v>6039</v>
      </c>
      <c r="E22" s="17">
        <v>765</v>
      </c>
      <c r="F22" s="35">
        <v>818</v>
      </c>
      <c r="G22" s="35">
        <v>661</v>
      </c>
      <c r="H22" s="81">
        <f t="shared" ref="H22:H29" si="6">E22+B22</f>
        <v>2153</v>
      </c>
      <c r="I22" s="42">
        <f t="shared" si="5"/>
        <v>9562</v>
      </c>
      <c r="J22" s="42">
        <f t="shared" si="4"/>
        <v>6700</v>
      </c>
    </row>
    <row r="23" spans="1:10" ht="27" thickTop="1" thickBot="1">
      <c r="A23" s="21" t="s">
        <v>21</v>
      </c>
      <c r="B23" s="17">
        <v>1429</v>
      </c>
      <c r="C23" s="35">
        <v>8499.0865536706187</v>
      </c>
      <c r="D23" s="35">
        <v>6003.4033771409886</v>
      </c>
      <c r="E23" s="17">
        <v>884</v>
      </c>
      <c r="F23" s="35">
        <v>864.85685999999998</v>
      </c>
      <c r="G23" s="35">
        <v>748.29601000000002</v>
      </c>
      <c r="H23" s="81">
        <f t="shared" si="6"/>
        <v>2313</v>
      </c>
      <c r="I23" s="42">
        <f t="shared" si="5"/>
        <v>9363.9434136706186</v>
      </c>
      <c r="J23" s="42">
        <f t="shared" si="4"/>
        <v>6751.6993871409886</v>
      </c>
    </row>
    <row r="24" spans="1:10" ht="27" thickTop="1" thickBot="1">
      <c r="A24" s="21" t="s">
        <v>22</v>
      </c>
      <c r="B24" s="17">
        <v>1343</v>
      </c>
      <c r="C24" s="35">
        <v>8457</v>
      </c>
      <c r="D24" s="35">
        <v>5539</v>
      </c>
      <c r="E24" s="17">
        <v>874</v>
      </c>
      <c r="F24" s="35">
        <v>912</v>
      </c>
      <c r="G24" s="35">
        <v>750</v>
      </c>
      <c r="H24" s="81">
        <f t="shared" si="6"/>
        <v>2217</v>
      </c>
      <c r="I24" s="42">
        <f t="shared" si="5"/>
        <v>9369</v>
      </c>
      <c r="J24" s="42">
        <f t="shared" si="4"/>
        <v>6289</v>
      </c>
    </row>
    <row r="25" spans="1:10" ht="30" customHeight="1" thickTop="1" thickBot="1">
      <c r="A25" s="21" t="s">
        <v>30</v>
      </c>
      <c r="B25" s="17">
        <v>1390</v>
      </c>
      <c r="C25" s="35">
        <v>8454.2583047199987</v>
      </c>
      <c r="D25" s="35">
        <v>5440.0613291610844</v>
      </c>
      <c r="E25" s="17">
        <v>844</v>
      </c>
      <c r="F25" s="35">
        <v>909.98135000000002</v>
      </c>
      <c r="G25" s="35">
        <v>749.91813000000002</v>
      </c>
      <c r="H25" s="81">
        <f t="shared" si="6"/>
        <v>2234</v>
      </c>
      <c r="I25" s="42">
        <f t="shared" si="5"/>
        <v>9364.2396547199987</v>
      </c>
      <c r="J25" s="42">
        <f t="shared" si="4"/>
        <v>6189.9794591610844</v>
      </c>
    </row>
    <row r="26" spans="1:10" ht="27" thickTop="1" thickBot="1">
      <c r="A26" s="21" t="s">
        <v>31</v>
      </c>
      <c r="B26" s="17">
        <v>1635</v>
      </c>
      <c r="C26" s="35">
        <v>10067.28413889</v>
      </c>
      <c r="D26" s="35">
        <v>6660.7967519765798</v>
      </c>
      <c r="E26" s="17">
        <v>966</v>
      </c>
      <c r="F26" s="35">
        <v>1103.8673199999998</v>
      </c>
      <c r="G26" s="35">
        <v>899.53158999999994</v>
      </c>
      <c r="H26" s="81">
        <f t="shared" si="6"/>
        <v>2601</v>
      </c>
      <c r="I26" s="42">
        <f t="shared" si="5"/>
        <v>11171.151458889999</v>
      </c>
      <c r="J26" s="42">
        <f t="shared" si="4"/>
        <v>7560.3283419765794</v>
      </c>
    </row>
    <row r="27" spans="1:10" ht="27" thickTop="1" thickBot="1">
      <c r="A27" s="21" t="s">
        <v>32</v>
      </c>
      <c r="B27" s="17">
        <v>1960</v>
      </c>
      <c r="C27" s="35">
        <v>10717</v>
      </c>
      <c r="D27" s="35">
        <v>6717</v>
      </c>
      <c r="E27" s="17">
        <v>1163</v>
      </c>
      <c r="F27" s="35">
        <v>1046</v>
      </c>
      <c r="G27" s="35">
        <v>782</v>
      </c>
      <c r="H27" s="81">
        <f t="shared" si="6"/>
        <v>3123</v>
      </c>
      <c r="I27" s="42">
        <f t="shared" ref="I27:I32" si="7">F27+C27</f>
        <v>11763</v>
      </c>
      <c r="J27" s="42">
        <f t="shared" si="4"/>
        <v>7499</v>
      </c>
    </row>
    <row r="28" spans="1:10" ht="27" thickTop="1" thickBot="1">
      <c r="A28" s="21" t="s">
        <v>33</v>
      </c>
      <c r="B28" s="17">
        <v>2003</v>
      </c>
      <c r="C28" s="35">
        <v>9675.0062249300026</v>
      </c>
      <c r="D28" s="35">
        <v>5755.0057727853309</v>
      </c>
      <c r="E28" s="17">
        <v>1248</v>
      </c>
      <c r="F28" s="35">
        <v>992.66110950000007</v>
      </c>
      <c r="G28" s="35">
        <v>762.43081949999998</v>
      </c>
      <c r="H28" s="81">
        <f t="shared" si="6"/>
        <v>3251</v>
      </c>
      <c r="I28" s="42">
        <f t="shared" si="7"/>
        <v>10667.667334430003</v>
      </c>
      <c r="J28" s="42">
        <f t="shared" si="4"/>
        <v>6517.4365922853312</v>
      </c>
    </row>
    <row r="29" spans="1:10" ht="27" thickTop="1" thickBot="1">
      <c r="A29" s="21" t="s">
        <v>34</v>
      </c>
      <c r="B29" s="17">
        <v>2398</v>
      </c>
      <c r="C29" s="35">
        <v>10666.340182106995</v>
      </c>
      <c r="D29" s="35">
        <v>7026.6825870967632</v>
      </c>
      <c r="E29" s="17">
        <v>1638</v>
      </c>
      <c r="F29" s="35">
        <v>1223.2792074300003</v>
      </c>
      <c r="G29" s="35">
        <v>991.07068743000002</v>
      </c>
      <c r="H29" s="81">
        <f t="shared" si="6"/>
        <v>4036</v>
      </c>
      <c r="I29" s="42">
        <f t="shared" si="7"/>
        <v>11889.619389536994</v>
      </c>
      <c r="J29" s="42">
        <f t="shared" si="4"/>
        <v>8017.7532745267636</v>
      </c>
    </row>
    <row r="30" spans="1:10" ht="27" thickTop="1" thickBot="1">
      <c r="A30" s="21" t="s">
        <v>35</v>
      </c>
      <c r="B30" s="17">
        <v>2655</v>
      </c>
      <c r="C30" s="35">
        <v>11215.362208117082</v>
      </c>
      <c r="D30" s="35">
        <v>7583.1715467055337</v>
      </c>
      <c r="E30" s="17">
        <v>2053</v>
      </c>
      <c r="F30" s="35">
        <v>1444.199834</v>
      </c>
      <c r="G30" s="35">
        <v>1199.925434</v>
      </c>
      <c r="H30" s="81">
        <f t="shared" ref="H30:H37" si="8">E30+B30</f>
        <v>4708</v>
      </c>
      <c r="I30" s="42">
        <f t="shared" si="7"/>
        <v>12659.562042117082</v>
      </c>
      <c r="J30" s="42">
        <f t="shared" ref="J30:J35" si="9">G30+D30</f>
        <v>8783.0969807055335</v>
      </c>
    </row>
    <row r="31" spans="1:10" ht="27" thickTop="1" thickBot="1">
      <c r="A31" s="21" t="s">
        <v>41</v>
      </c>
      <c r="B31" s="17">
        <v>3110</v>
      </c>
      <c r="C31" s="35">
        <v>12640.633016023114</v>
      </c>
      <c r="D31" s="35">
        <v>9235.5964429663381</v>
      </c>
      <c r="E31" s="17">
        <v>2331</v>
      </c>
      <c r="F31" s="35">
        <v>1611.45749849</v>
      </c>
      <c r="G31" s="35">
        <v>1346.5642696800001</v>
      </c>
      <c r="H31" s="81">
        <f t="shared" si="8"/>
        <v>5441</v>
      </c>
      <c r="I31" s="42">
        <f t="shared" si="7"/>
        <v>14252.090514513115</v>
      </c>
      <c r="J31" s="42">
        <f t="shared" si="9"/>
        <v>10582.160712646339</v>
      </c>
    </row>
    <row r="32" spans="1:10" ht="27" thickTop="1" thickBot="1">
      <c r="A32" s="21" t="s">
        <v>43</v>
      </c>
      <c r="B32" s="17">
        <v>3732</v>
      </c>
      <c r="C32" s="35">
        <v>14190.272969474086</v>
      </c>
      <c r="D32" s="35">
        <v>10750.87943311697</v>
      </c>
      <c r="E32" s="17">
        <v>2567</v>
      </c>
      <c r="F32" s="35">
        <v>1892.0882377799999</v>
      </c>
      <c r="G32" s="35">
        <v>1621.9653541599998</v>
      </c>
      <c r="H32" s="81">
        <f t="shared" si="8"/>
        <v>6299</v>
      </c>
      <c r="I32" s="42">
        <f t="shared" si="7"/>
        <v>16082.361207254085</v>
      </c>
      <c r="J32" s="42">
        <f t="shared" si="9"/>
        <v>12372.84478727697</v>
      </c>
    </row>
    <row r="33" spans="1:15" ht="27" thickTop="1" thickBot="1">
      <c r="A33" s="21" t="s">
        <v>48</v>
      </c>
      <c r="B33" s="17">
        <v>4261</v>
      </c>
      <c r="C33" s="35">
        <v>15380.499514681871</v>
      </c>
      <c r="D33" s="35">
        <v>11955.027301398093</v>
      </c>
      <c r="E33" s="17">
        <v>2852</v>
      </c>
      <c r="F33" s="35">
        <v>2062.0884870699997</v>
      </c>
      <c r="G33" s="35">
        <v>1808.4998810699999</v>
      </c>
      <c r="H33" s="81">
        <f t="shared" si="8"/>
        <v>7113</v>
      </c>
      <c r="I33" s="42">
        <f t="shared" ref="I33:I38" si="10">F33+C33</f>
        <v>17442.588001751872</v>
      </c>
      <c r="J33" s="42">
        <f t="shared" si="9"/>
        <v>13763.527182468093</v>
      </c>
    </row>
    <row r="34" spans="1:15" ht="27" thickTop="1" thickBot="1">
      <c r="A34" s="21" t="s">
        <v>49</v>
      </c>
      <c r="B34" s="17">
        <v>4432</v>
      </c>
      <c r="C34" s="35">
        <v>16453.818227057509</v>
      </c>
      <c r="D34" s="35">
        <v>12770.301698425941</v>
      </c>
      <c r="E34" s="17">
        <v>2814</v>
      </c>
      <c r="F34" s="35">
        <v>1997.61253081</v>
      </c>
      <c r="G34" s="35">
        <v>1674.15728081</v>
      </c>
      <c r="H34" s="81">
        <f t="shared" si="8"/>
        <v>7246</v>
      </c>
      <c r="I34" s="42">
        <f t="shared" si="10"/>
        <v>18451.430757867507</v>
      </c>
      <c r="J34" s="42">
        <f t="shared" si="9"/>
        <v>14444.45897923594</v>
      </c>
    </row>
    <row r="35" spans="1:15" ht="27" thickTop="1" thickBot="1">
      <c r="A35" s="21" t="s">
        <v>50</v>
      </c>
      <c r="B35" s="17">
        <v>4687</v>
      </c>
      <c r="C35" s="35">
        <v>18165.663334362507</v>
      </c>
      <c r="D35" s="35">
        <v>14359.813443208704</v>
      </c>
      <c r="E35" s="17">
        <v>2754</v>
      </c>
      <c r="F35" s="35">
        <v>1958.35550646</v>
      </c>
      <c r="G35" s="35">
        <v>1728.40250646</v>
      </c>
      <c r="H35" s="81">
        <f t="shared" si="8"/>
        <v>7441</v>
      </c>
      <c r="I35" s="42">
        <f t="shared" si="10"/>
        <v>20124.018840822508</v>
      </c>
      <c r="J35" s="42">
        <f t="shared" si="9"/>
        <v>16088.215949668705</v>
      </c>
    </row>
    <row r="36" spans="1:15" ht="27" thickTop="1" thickBot="1">
      <c r="A36" s="21" t="s">
        <v>51</v>
      </c>
      <c r="B36" s="17">
        <v>4474</v>
      </c>
      <c r="C36" s="35">
        <v>18758.261246760398</v>
      </c>
      <c r="D36" s="35">
        <v>14727.19274899475</v>
      </c>
      <c r="E36" s="17">
        <v>2677</v>
      </c>
      <c r="F36" s="35">
        <v>1805.37200525</v>
      </c>
      <c r="G36" s="35">
        <v>1508.8090093799999</v>
      </c>
      <c r="H36" s="81">
        <f t="shared" si="8"/>
        <v>7151</v>
      </c>
      <c r="I36" s="42">
        <f t="shared" si="10"/>
        <v>20563.633252010397</v>
      </c>
      <c r="J36" s="42">
        <f t="shared" ref="J36:J43" si="11">G36+D36</f>
        <v>16236.00175837475</v>
      </c>
    </row>
    <row r="37" spans="1:15" ht="27" thickTop="1" thickBot="1">
      <c r="A37" s="21" t="s">
        <v>55</v>
      </c>
      <c r="B37" s="17">
        <v>4255</v>
      </c>
      <c r="C37" s="35">
        <v>17671.354219519999</v>
      </c>
      <c r="D37" s="35">
        <v>13788.286549737033</v>
      </c>
      <c r="E37" s="17">
        <v>2559</v>
      </c>
      <c r="F37" s="35">
        <v>1434.87209233</v>
      </c>
      <c r="G37" s="35">
        <v>1173.0529623299999</v>
      </c>
      <c r="H37" s="81">
        <f t="shared" si="8"/>
        <v>6814</v>
      </c>
      <c r="I37" s="42">
        <f t="shared" si="10"/>
        <v>19106.226311849998</v>
      </c>
      <c r="J37" s="42">
        <f t="shared" si="11"/>
        <v>14961.339512067032</v>
      </c>
    </row>
    <row r="38" spans="1:15" ht="27" thickTop="1" thickBot="1">
      <c r="A38" s="21" t="s">
        <v>80</v>
      </c>
      <c r="B38" s="17">
        <v>3975</v>
      </c>
      <c r="C38" s="35">
        <v>17410.189546796097</v>
      </c>
      <c r="D38" s="35">
        <v>12944.820564556925</v>
      </c>
      <c r="E38" s="17">
        <v>2516</v>
      </c>
      <c r="F38" s="35">
        <v>1382.1263155800002</v>
      </c>
      <c r="G38" s="35">
        <v>1065.2938145800001</v>
      </c>
      <c r="H38" s="81">
        <f t="shared" ref="H38:H43" si="12">E38+B38</f>
        <v>6491</v>
      </c>
      <c r="I38" s="42">
        <f t="shared" si="10"/>
        <v>18792.315862376097</v>
      </c>
      <c r="J38" s="42">
        <f t="shared" si="11"/>
        <v>14010.114379136925</v>
      </c>
    </row>
    <row r="39" spans="1:15" ht="27" thickTop="1" thickBot="1">
      <c r="A39" s="21" t="s">
        <v>106</v>
      </c>
      <c r="B39" s="69">
        <v>3755</v>
      </c>
      <c r="C39" s="70">
        <v>16178.344174710477</v>
      </c>
      <c r="D39" s="70">
        <v>12250.961009857021</v>
      </c>
      <c r="E39" s="69">
        <v>2264</v>
      </c>
      <c r="F39" s="70">
        <v>1410.2174776400002</v>
      </c>
      <c r="G39" s="70">
        <v>1109.7651576399999</v>
      </c>
      <c r="H39" s="82">
        <f t="shared" si="12"/>
        <v>6019</v>
      </c>
      <c r="I39" s="59">
        <f t="shared" ref="I39:I44" si="13">F39+C39</f>
        <v>17588.561652350476</v>
      </c>
      <c r="J39" s="59">
        <f t="shared" si="11"/>
        <v>13360.726167497021</v>
      </c>
    </row>
    <row r="40" spans="1:15" ht="27" thickTop="1" thickBot="1">
      <c r="A40" s="21" t="s">
        <v>112</v>
      </c>
      <c r="B40" s="17">
        <v>4101</v>
      </c>
      <c r="C40" s="35">
        <v>16307.454769782478</v>
      </c>
      <c r="D40" s="35">
        <v>12758.890049847569</v>
      </c>
      <c r="E40" s="17">
        <v>2324</v>
      </c>
      <c r="F40" s="35">
        <v>1374.58096753</v>
      </c>
      <c r="G40" s="35">
        <v>1132.0635375300001</v>
      </c>
      <c r="H40" s="81">
        <f t="shared" si="12"/>
        <v>6425</v>
      </c>
      <c r="I40" s="42">
        <f t="shared" si="13"/>
        <v>17682.035737312479</v>
      </c>
      <c r="J40" s="42">
        <f t="shared" si="11"/>
        <v>13890.953587377569</v>
      </c>
    </row>
    <row r="41" spans="1:15" ht="27" thickTop="1" thickBot="1">
      <c r="A41" s="21" t="s">
        <v>119</v>
      </c>
      <c r="B41" s="69">
        <v>4288</v>
      </c>
      <c r="C41" s="70">
        <v>17378.523551829414</v>
      </c>
      <c r="D41" s="70">
        <v>13734.617397187354</v>
      </c>
      <c r="E41" s="69">
        <v>2411</v>
      </c>
      <c r="F41" s="70">
        <v>1452.9931553900001</v>
      </c>
      <c r="G41" s="70">
        <v>1300.0285053899997</v>
      </c>
      <c r="H41" s="82">
        <f t="shared" si="12"/>
        <v>6699</v>
      </c>
      <c r="I41" s="59">
        <f t="shared" si="13"/>
        <v>18831.516707219413</v>
      </c>
      <c r="J41" s="59">
        <f t="shared" si="11"/>
        <v>15034.645902577355</v>
      </c>
    </row>
    <row r="42" spans="1:15" ht="27" thickTop="1" thickBot="1">
      <c r="A42" s="21" t="s">
        <v>121</v>
      </c>
      <c r="B42" s="69">
        <v>4258</v>
      </c>
      <c r="C42" s="70">
        <v>18409.296531486765</v>
      </c>
      <c r="D42" s="70">
        <v>14194.879580738319</v>
      </c>
      <c r="E42" s="69">
        <v>2567</v>
      </c>
      <c r="F42" s="70">
        <v>1461.48103616</v>
      </c>
      <c r="G42" s="70">
        <v>1313.3653550399997</v>
      </c>
      <c r="H42" s="82">
        <f t="shared" si="12"/>
        <v>6825</v>
      </c>
      <c r="I42" s="59">
        <f t="shared" si="13"/>
        <v>19870.777567646765</v>
      </c>
      <c r="J42" s="59">
        <f t="shared" si="11"/>
        <v>15508.244935778319</v>
      </c>
    </row>
    <row r="43" spans="1:15" ht="27" thickTop="1" thickBot="1">
      <c r="A43" s="21" t="s">
        <v>122</v>
      </c>
      <c r="B43" s="69">
        <v>5120</v>
      </c>
      <c r="C43" s="70">
        <v>19441.503712423859</v>
      </c>
      <c r="D43" s="70">
        <v>14983.232922455945</v>
      </c>
      <c r="E43" s="69">
        <v>2732</v>
      </c>
      <c r="F43" s="70">
        <v>1619.5589182999997</v>
      </c>
      <c r="G43" s="70">
        <v>1239.30616171</v>
      </c>
      <c r="H43" s="82">
        <f t="shared" si="12"/>
        <v>7852</v>
      </c>
      <c r="I43" s="59">
        <f t="shared" si="13"/>
        <v>21061.06263072386</v>
      </c>
      <c r="J43" s="59">
        <f t="shared" si="11"/>
        <v>16222.539084165945</v>
      </c>
    </row>
    <row r="44" spans="1:15" ht="27" thickTop="1" thickBot="1">
      <c r="A44" s="21" t="s">
        <v>127</v>
      </c>
      <c r="B44" s="69">
        <v>5838</v>
      </c>
      <c r="C44" s="70">
        <v>21379.777004506213</v>
      </c>
      <c r="D44" s="70">
        <v>16437.742258967326</v>
      </c>
      <c r="E44" s="69">
        <v>2832</v>
      </c>
      <c r="F44" s="70">
        <v>1686.6729956300001</v>
      </c>
      <c r="G44" s="70">
        <v>1522.1643881900002</v>
      </c>
      <c r="H44" s="82">
        <f t="shared" ref="H44:H49" si="14">E44+B44</f>
        <v>8670</v>
      </c>
      <c r="I44" s="59">
        <f t="shared" si="13"/>
        <v>23066.450000136214</v>
      </c>
      <c r="J44" s="59">
        <f t="shared" ref="J44:J49" si="15">G44+D44</f>
        <v>17959.906647157328</v>
      </c>
    </row>
    <row r="45" spans="1:15" ht="27" thickTop="1" thickBot="1">
      <c r="A45" s="21" t="s">
        <v>128</v>
      </c>
      <c r="B45" s="69">
        <v>6930</v>
      </c>
      <c r="C45" s="70">
        <v>22409.491728001405</v>
      </c>
      <c r="D45" s="70">
        <v>18253.982282014247</v>
      </c>
      <c r="E45" s="69">
        <v>2881</v>
      </c>
      <c r="F45" s="70">
        <v>1685.6421229699999</v>
      </c>
      <c r="G45" s="70">
        <v>1543.9822426399999</v>
      </c>
      <c r="H45" s="82">
        <f t="shared" si="14"/>
        <v>9811</v>
      </c>
      <c r="I45" s="59">
        <f>F45+C45</f>
        <v>24095.133850971404</v>
      </c>
      <c r="J45" s="59">
        <f t="shared" si="15"/>
        <v>19797.964524654246</v>
      </c>
      <c r="K45" s="10"/>
      <c r="L45" s="10"/>
      <c r="M45" s="10"/>
      <c r="N45" s="10"/>
      <c r="O45" s="10"/>
    </row>
    <row r="46" spans="1:15" ht="27" thickTop="1" thickBot="1">
      <c r="A46" s="21" t="s">
        <v>129</v>
      </c>
      <c r="B46" s="69">
        <v>7559</v>
      </c>
      <c r="C46" s="70">
        <v>22725.42</v>
      </c>
      <c r="D46" s="70">
        <v>18864.89</v>
      </c>
      <c r="E46" s="69">
        <v>2849</v>
      </c>
      <c r="F46" s="70">
        <v>1784.3</v>
      </c>
      <c r="G46" s="70">
        <v>1638.84</v>
      </c>
      <c r="H46" s="82">
        <f t="shared" si="14"/>
        <v>10408</v>
      </c>
      <c r="I46" s="59">
        <f>F46+C46</f>
        <v>24509.719999999998</v>
      </c>
      <c r="J46" s="59">
        <f t="shared" si="15"/>
        <v>20503.73</v>
      </c>
      <c r="K46" s="54" t="str">
        <f>K7&amp;" "&amp;K8&amp;" "&amp;K9</f>
        <v xml:space="preserve">  </v>
      </c>
      <c r="L46" s="54" t="str">
        <f>L7&amp;" "&amp;L8&amp;" "&amp;L9</f>
        <v xml:space="preserve">  </v>
      </c>
      <c r="M46" s="54" t="str">
        <f>M7&amp;" "&amp;M8&amp;" "&amp;M9</f>
        <v xml:space="preserve">  </v>
      </c>
      <c r="N46" s="54" t="str">
        <f>N7&amp;" "&amp;N8&amp;" "&amp;N9</f>
        <v xml:space="preserve">  </v>
      </c>
      <c r="O46" s="54" t="str">
        <f>O7&amp;" "&amp;O8&amp;" "&amp;O9</f>
        <v xml:space="preserve">  </v>
      </c>
    </row>
    <row r="47" spans="1:15" ht="27" thickTop="1" thickBot="1">
      <c r="A47" s="56" t="s">
        <v>130</v>
      </c>
      <c r="B47" s="17">
        <v>7815</v>
      </c>
      <c r="C47" s="35">
        <v>23819.83</v>
      </c>
      <c r="D47" s="35">
        <v>19481.95</v>
      </c>
      <c r="E47" s="17">
        <v>2883</v>
      </c>
      <c r="F47" s="35">
        <v>1770.93</v>
      </c>
      <c r="G47" s="35">
        <v>1552.02</v>
      </c>
      <c r="H47" s="81">
        <f t="shared" si="14"/>
        <v>10698</v>
      </c>
      <c r="I47" s="42">
        <f>F47+C47</f>
        <v>25590.760000000002</v>
      </c>
      <c r="J47" s="42">
        <f t="shared" si="15"/>
        <v>21033.97</v>
      </c>
    </row>
    <row r="48" spans="1:15" ht="27" thickTop="1" thickBot="1">
      <c r="A48" s="21" t="s">
        <v>131</v>
      </c>
      <c r="B48" s="90">
        <v>8205</v>
      </c>
      <c r="C48" s="91">
        <v>24865.24</v>
      </c>
      <c r="D48" s="91">
        <v>20102.259999999998</v>
      </c>
      <c r="E48" s="90">
        <v>2783</v>
      </c>
      <c r="F48" s="91">
        <v>1656.51</v>
      </c>
      <c r="G48" s="91">
        <v>1383.6</v>
      </c>
      <c r="H48" s="81">
        <f t="shared" si="14"/>
        <v>10988</v>
      </c>
      <c r="I48" s="59">
        <f>F48+C48</f>
        <v>26521.75</v>
      </c>
      <c r="J48" s="59">
        <f t="shared" si="15"/>
        <v>21485.859999999997</v>
      </c>
    </row>
    <row r="49" spans="1:10" ht="27" thickTop="1" thickBot="1">
      <c r="A49" s="21" t="s">
        <v>185</v>
      </c>
      <c r="B49" s="90">
        <v>9207</v>
      </c>
      <c r="C49" s="91">
        <v>24918.730598348528</v>
      </c>
      <c r="D49" s="91">
        <v>20146.037855617884</v>
      </c>
      <c r="E49" s="90">
        <v>2635</v>
      </c>
      <c r="F49" s="91">
        <v>1638.3250694400003</v>
      </c>
      <c r="G49" s="91">
        <v>1415.66785983</v>
      </c>
      <c r="H49" s="82">
        <f t="shared" si="14"/>
        <v>11842</v>
      </c>
      <c r="I49" s="59">
        <f>F49+C49</f>
        <v>26557.055667788529</v>
      </c>
      <c r="J49" s="59">
        <f t="shared" si="15"/>
        <v>21561.705715447883</v>
      </c>
    </row>
    <row r="50" spans="1:10" ht="26.25" thickTop="1">
      <c r="A50" s="21" t="s">
        <v>187</v>
      </c>
      <c r="B50" s="202">
        <v>9323</v>
      </c>
      <c r="C50" s="197">
        <v>25391.77</v>
      </c>
      <c r="D50" s="197">
        <v>20446.12</v>
      </c>
      <c r="E50" s="202">
        <v>2573</v>
      </c>
      <c r="F50" s="197">
        <v>1342.14</v>
      </c>
      <c r="G50" s="197">
        <v>1116.6300000000001</v>
      </c>
      <c r="H50" s="82">
        <f>E50+B50</f>
        <v>11896</v>
      </c>
      <c r="I50" s="59">
        <f>F50+C50</f>
        <v>26733.91</v>
      </c>
      <c r="J50" s="59">
        <f>G50+D50</f>
        <v>21562.75</v>
      </c>
    </row>
    <row r="51" spans="1:10">
      <c r="A51" s="25" t="s">
        <v>36</v>
      </c>
      <c r="B51" s="33"/>
      <c r="C51" s="22"/>
      <c r="D51" s="22"/>
      <c r="E51" s="33"/>
      <c r="F51" s="22"/>
      <c r="G51" s="22"/>
      <c r="H51" s="33"/>
      <c r="I51" s="22"/>
      <c r="J51" s="19" t="s">
        <v>38</v>
      </c>
    </row>
    <row r="52" spans="1:10" ht="15.75" thickBot="1">
      <c r="A52" s="26" t="s">
        <v>37</v>
      </c>
      <c r="B52" s="33"/>
      <c r="C52" s="22"/>
      <c r="D52" s="22"/>
      <c r="E52" s="33"/>
      <c r="F52" s="22"/>
      <c r="G52" s="22"/>
      <c r="H52" s="33"/>
      <c r="I52" s="22"/>
      <c r="J52" s="19" t="s">
        <v>39</v>
      </c>
    </row>
  </sheetData>
  <protectedRanges>
    <protectedRange sqref="B19:G19" name="Range3"/>
    <protectedRange sqref="B20:D21" name="table6"/>
    <protectedRange sqref="E20:G21" name="table6_1"/>
    <protectedRange sqref="B22:G32" name="table6_2"/>
    <protectedRange sqref="B33:G38" name="جدول 6"/>
  </protectedRanges>
  <mergeCells count="1">
    <mergeCell ref="D5:G5"/>
  </mergeCells>
  <hyperlinks>
    <hyperlink ref="B4:D4" location="Main!G8" display="العودة للصفحة الرئيسية" xr:uid="{00000000-0004-0000-3000-000000000000}"/>
  </hyperlink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
    <pageSetUpPr autoPageBreaks="0"/>
  </sheetPr>
  <dimension ref="A1:J50"/>
  <sheetViews>
    <sheetView showGridLines="0" rightToLeft="1" topLeftCell="B1" zoomScaleNormal="100" workbookViewId="0">
      <pane ySplit="7" topLeftCell="A44" activePane="bottomLeft" state="frozen"/>
      <selection pane="bottomLeft" activeCell="I50" sqref="I50"/>
    </sheetView>
  </sheetViews>
  <sheetFormatPr defaultColWidth="9.28515625" defaultRowHeight="20.25" customHeight="1"/>
  <cols>
    <col min="1" max="1" width="24.28515625" customWidth="1"/>
    <col min="2" max="9" width="15.42578125" customWidth="1"/>
  </cols>
  <sheetData>
    <row r="1" spans="1:10" ht="20.25" customHeight="1">
      <c r="B1" s="3"/>
      <c r="C1" s="3"/>
      <c r="D1" s="3"/>
    </row>
    <row r="2" spans="1:10" ht="20.25" customHeight="1">
      <c r="A2" s="4"/>
      <c r="B2" s="4"/>
      <c r="C2" s="4"/>
      <c r="D2" s="4"/>
      <c r="E2" s="4"/>
      <c r="F2" s="4"/>
      <c r="G2" s="4"/>
      <c r="H2" s="4"/>
      <c r="I2" s="4"/>
    </row>
    <row r="3" spans="1:10" ht="20.25" customHeight="1">
      <c r="A3" s="4"/>
      <c r="B3" s="4"/>
      <c r="C3" s="4"/>
      <c r="D3" s="4"/>
      <c r="E3" s="4"/>
      <c r="F3" s="4"/>
      <c r="G3" s="4"/>
      <c r="H3" s="4"/>
      <c r="I3" s="4"/>
    </row>
    <row r="4" spans="1:10" ht="20.25" customHeight="1">
      <c r="A4" s="1"/>
      <c r="C4" s="15"/>
      <c r="D4" s="15"/>
      <c r="E4" s="15"/>
      <c r="F4" s="15"/>
      <c r="G4" s="15"/>
      <c r="H4" s="15"/>
      <c r="I4" s="15"/>
    </row>
    <row r="5" spans="1:10" ht="55.5" customHeight="1">
      <c r="B5" s="126" t="s">
        <v>149</v>
      </c>
      <c r="C5" s="126"/>
      <c r="D5" s="126"/>
      <c r="E5" s="126"/>
      <c r="F5" s="126"/>
      <c r="G5" s="126"/>
      <c r="H5" s="126"/>
      <c r="I5" s="15"/>
    </row>
    <row r="6" spans="1:10" ht="46.5" customHeight="1">
      <c r="A6" s="27"/>
      <c r="B6" s="27"/>
      <c r="C6" s="27"/>
      <c r="D6" s="27"/>
      <c r="E6" s="27"/>
      <c r="F6" s="27"/>
      <c r="G6" s="27"/>
      <c r="H6" s="27"/>
      <c r="I6" s="28" t="s">
        <v>28</v>
      </c>
    </row>
    <row r="7" spans="1:10" ht="48" customHeight="1" thickBot="1">
      <c r="A7" s="52" t="s">
        <v>63</v>
      </c>
      <c r="B7" s="51" t="s">
        <v>64</v>
      </c>
      <c r="C7" s="51" t="s">
        <v>65</v>
      </c>
      <c r="D7" s="51" t="s">
        <v>66</v>
      </c>
      <c r="E7" s="51" t="s">
        <v>67</v>
      </c>
      <c r="F7" s="51" t="s">
        <v>68</v>
      </c>
      <c r="G7" s="51" t="s">
        <v>69</v>
      </c>
      <c r="H7" s="51" t="s">
        <v>70</v>
      </c>
      <c r="I7" s="51" t="s">
        <v>57</v>
      </c>
    </row>
    <row r="8" spans="1:10" ht="36" customHeight="1" thickTop="1" thickBot="1">
      <c r="A8" s="94" t="s">
        <v>23</v>
      </c>
      <c r="B8" s="17">
        <v>2095485</v>
      </c>
      <c r="C8" s="47">
        <v>3576</v>
      </c>
      <c r="D8" s="17">
        <v>580</v>
      </c>
      <c r="E8" s="17">
        <v>7</v>
      </c>
      <c r="F8" s="17">
        <v>7613</v>
      </c>
      <c r="G8" s="17">
        <v>129</v>
      </c>
      <c r="H8" s="17">
        <v>439</v>
      </c>
      <c r="I8" s="93">
        <f t="shared" ref="I8:I18" si="0">SUM(B8:H8)</f>
        <v>2107829</v>
      </c>
    </row>
    <row r="9" spans="1:10" ht="27" thickTop="1" thickBot="1">
      <c r="A9" s="94" t="s">
        <v>8</v>
      </c>
      <c r="B9" s="17">
        <v>560200</v>
      </c>
      <c r="C9" s="47">
        <v>1233</v>
      </c>
      <c r="D9" s="17">
        <v>135</v>
      </c>
      <c r="E9" s="17">
        <v>8</v>
      </c>
      <c r="F9" s="17">
        <v>5131</v>
      </c>
      <c r="G9" s="17">
        <v>103</v>
      </c>
      <c r="H9" s="17">
        <v>65</v>
      </c>
      <c r="I9" s="93">
        <f t="shared" si="0"/>
        <v>566875</v>
      </c>
    </row>
    <row r="10" spans="1:10" ht="27" thickTop="1" thickBot="1">
      <c r="A10" s="94" t="s">
        <v>9</v>
      </c>
      <c r="B10" s="17">
        <v>674011</v>
      </c>
      <c r="C10" s="47">
        <v>3968</v>
      </c>
      <c r="D10" s="17">
        <v>41</v>
      </c>
      <c r="E10" s="17">
        <v>7</v>
      </c>
      <c r="F10" s="17">
        <v>7538</v>
      </c>
      <c r="G10" s="17">
        <v>1096</v>
      </c>
      <c r="H10" s="17">
        <v>93</v>
      </c>
      <c r="I10" s="93">
        <f t="shared" si="0"/>
        <v>686754</v>
      </c>
    </row>
    <row r="11" spans="1:10" ht="27" thickTop="1" thickBot="1">
      <c r="A11" s="94" t="s">
        <v>10</v>
      </c>
      <c r="B11" s="17">
        <v>736671</v>
      </c>
      <c r="C11" s="47">
        <v>1007</v>
      </c>
      <c r="D11" s="17">
        <v>13</v>
      </c>
      <c r="E11" s="17">
        <v>6</v>
      </c>
      <c r="F11" s="17">
        <v>6896</v>
      </c>
      <c r="G11" s="17">
        <v>212</v>
      </c>
      <c r="H11" s="17">
        <v>165</v>
      </c>
      <c r="I11" s="93">
        <f t="shared" si="0"/>
        <v>744970</v>
      </c>
    </row>
    <row r="12" spans="1:10" ht="27" thickTop="1" thickBot="1">
      <c r="A12" s="94" t="s">
        <v>11</v>
      </c>
      <c r="B12" s="17">
        <v>639714</v>
      </c>
      <c r="C12" s="47">
        <v>602</v>
      </c>
      <c r="D12" s="17">
        <v>32</v>
      </c>
      <c r="E12" s="17">
        <v>2</v>
      </c>
      <c r="F12" s="17">
        <v>6087</v>
      </c>
      <c r="G12" s="17">
        <v>262</v>
      </c>
      <c r="H12" s="17">
        <v>93</v>
      </c>
      <c r="I12" s="93">
        <f t="shared" si="0"/>
        <v>646792</v>
      </c>
    </row>
    <row r="13" spans="1:10" ht="27" thickTop="1" thickBot="1">
      <c r="A13" s="94" t="s">
        <v>12</v>
      </c>
      <c r="B13" s="17">
        <v>338342</v>
      </c>
      <c r="C13" s="47">
        <v>605</v>
      </c>
      <c r="D13" s="17">
        <v>17</v>
      </c>
      <c r="E13" s="17">
        <v>3</v>
      </c>
      <c r="F13" s="17">
        <v>7138</v>
      </c>
      <c r="G13" s="17">
        <v>57</v>
      </c>
      <c r="H13" s="17">
        <v>110</v>
      </c>
      <c r="I13" s="93">
        <f t="shared" si="0"/>
        <v>346272</v>
      </c>
    </row>
    <row r="14" spans="1:10" ht="27" thickTop="1" thickBot="1">
      <c r="A14" s="94" t="s">
        <v>13</v>
      </c>
      <c r="B14" s="17">
        <v>599248</v>
      </c>
      <c r="C14" s="47">
        <v>2471</v>
      </c>
      <c r="D14" s="17">
        <v>39</v>
      </c>
      <c r="E14" s="17">
        <v>5</v>
      </c>
      <c r="F14" s="17">
        <v>4183</v>
      </c>
      <c r="G14" s="17">
        <v>179</v>
      </c>
      <c r="H14" s="17">
        <v>484</v>
      </c>
      <c r="I14" s="93">
        <f t="shared" si="0"/>
        <v>606609</v>
      </c>
      <c r="J14" s="6"/>
    </row>
    <row r="15" spans="1:10" ht="27" thickTop="1" thickBot="1">
      <c r="A15" s="94" t="s">
        <v>24</v>
      </c>
      <c r="B15" s="17">
        <v>505370</v>
      </c>
      <c r="C15" s="47">
        <v>1132</v>
      </c>
      <c r="D15" s="17">
        <v>80</v>
      </c>
      <c r="E15" s="17">
        <v>3</v>
      </c>
      <c r="F15" s="17">
        <v>7992</v>
      </c>
      <c r="G15" s="17">
        <v>567</v>
      </c>
      <c r="H15" s="17">
        <v>197</v>
      </c>
      <c r="I15" s="93">
        <f t="shared" si="0"/>
        <v>515341</v>
      </c>
    </row>
    <row r="16" spans="1:10" ht="27" thickTop="1" thickBot="1">
      <c r="A16" s="94" t="s">
        <v>14</v>
      </c>
      <c r="B16" s="17">
        <v>369922</v>
      </c>
      <c r="C16" s="47">
        <v>789</v>
      </c>
      <c r="D16" s="17">
        <v>60</v>
      </c>
      <c r="E16" s="17">
        <v>1</v>
      </c>
      <c r="F16" s="17">
        <v>7715</v>
      </c>
      <c r="G16" s="17">
        <v>491</v>
      </c>
      <c r="H16" s="17">
        <v>233</v>
      </c>
      <c r="I16" s="93">
        <f t="shared" si="0"/>
        <v>379211</v>
      </c>
    </row>
    <row r="17" spans="1:10" ht="27" thickTop="1" thickBot="1">
      <c r="A17" s="94" t="s">
        <v>15</v>
      </c>
      <c r="B17" s="17">
        <v>342138</v>
      </c>
      <c r="C17" s="47">
        <v>635</v>
      </c>
      <c r="D17" s="17">
        <v>39</v>
      </c>
      <c r="E17" s="17">
        <v>5</v>
      </c>
      <c r="F17" s="17">
        <v>8497</v>
      </c>
      <c r="G17" s="17">
        <v>51</v>
      </c>
      <c r="H17" s="17">
        <v>392</v>
      </c>
      <c r="I17" s="93">
        <f t="shared" si="0"/>
        <v>351757</v>
      </c>
    </row>
    <row r="18" spans="1:10" ht="27" thickTop="1" thickBot="1">
      <c r="A18" s="94" t="s">
        <v>16</v>
      </c>
      <c r="B18" s="17">
        <v>458673</v>
      </c>
      <c r="C18" s="47">
        <v>437</v>
      </c>
      <c r="D18" s="17">
        <v>77</v>
      </c>
      <c r="E18" s="17">
        <v>6</v>
      </c>
      <c r="F18" s="17">
        <v>6816</v>
      </c>
      <c r="G18" s="17">
        <v>113</v>
      </c>
      <c r="H18" s="17">
        <v>282</v>
      </c>
      <c r="I18" s="93">
        <f t="shared" si="0"/>
        <v>466404</v>
      </c>
    </row>
    <row r="19" spans="1:10" ht="27" thickTop="1" thickBot="1">
      <c r="A19" s="94" t="s">
        <v>17</v>
      </c>
      <c r="B19" s="17">
        <v>474767.83218782005</v>
      </c>
      <c r="C19" s="17">
        <v>764.19760662999988</v>
      </c>
      <c r="D19" s="17">
        <v>79.679151009999998</v>
      </c>
      <c r="E19" s="17">
        <v>6.4698400000000005</v>
      </c>
      <c r="F19" s="17">
        <v>11785.424689859999</v>
      </c>
      <c r="G19" s="17">
        <v>91.257883173300002</v>
      </c>
      <c r="H19" s="17">
        <v>127.32452000000001</v>
      </c>
      <c r="I19" s="93">
        <f t="shared" ref="I19:I26" si="1">SUM(B19:H19)</f>
        <v>487622.18587849336</v>
      </c>
    </row>
    <row r="20" spans="1:10" ht="26.25" customHeight="1" thickTop="1" thickBot="1">
      <c r="A20" s="94" t="s">
        <v>26</v>
      </c>
      <c r="B20" s="17">
        <v>476853.90981405985</v>
      </c>
      <c r="C20" s="17">
        <v>650.35311972999989</v>
      </c>
      <c r="D20" s="17">
        <v>46.02941191</v>
      </c>
      <c r="E20" s="17">
        <v>14.87759602</v>
      </c>
      <c r="F20" s="17">
        <v>11078.023854410001</v>
      </c>
      <c r="G20" s="17">
        <v>1378.38353338</v>
      </c>
      <c r="H20" s="17">
        <v>105.0796</v>
      </c>
      <c r="I20" s="93">
        <f t="shared" si="1"/>
        <v>490126.65692950983</v>
      </c>
      <c r="J20" s="5"/>
    </row>
    <row r="21" spans="1:10" ht="29.25" customHeight="1" thickTop="1" thickBot="1">
      <c r="A21" s="94" t="s">
        <v>27</v>
      </c>
      <c r="B21" s="17">
        <v>354641.34091786004</v>
      </c>
      <c r="C21" s="17">
        <v>536.40068711999993</v>
      </c>
      <c r="D21" s="17">
        <v>74.612015584999995</v>
      </c>
      <c r="E21" s="17">
        <v>1.07984491</v>
      </c>
      <c r="F21" s="17">
        <v>7204.3640371299998</v>
      </c>
      <c r="G21" s="17">
        <v>24.402328710000003</v>
      </c>
      <c r="H21" s="17">
        <v>31.859736510000001</v>
      </c>
      <c r="I21" s="93">
        <f t="shared" si="1"/>
        <v>362514.05956782511</v>
      </c>
    </row>
    <row r="22" spans="1:10" ht="30" customHeight="1" thickTop="1" thickBot="1">
      <c r="A22" s="94" t="s">
        <v>20</v>
      </c>
      <c r="B22" s="17">
        <v>436301.24992130004</v>
      </c>
      <c r="C22" s="17">
        <v>606.68152223000004</v>
      </c>
      <c r="D22" s="17">
        <v>108.35168736</v>
      </c>
      <c r="E22" s="17">
        <v>57.246639999999999</v>
      </c>
      <c r="F22" s="17">
        <v>11557.93237083</v>
      </c>
      <c r="G22" s="17">
        <v>678.99614413999996</v>
      </c>
      <c r="H22" s="17">
        <v>57.940141090000004</v>
      </c>
      <c r="I22" s="93">
        <f t="shared" si="1"/>
        <v>449368.39842695004</v>
      </c>
    </row>
    <row r="23" spans="1:10" ht="33.75" customHeight="1" thickTop="1" thickBot="1">
      <c r="A23" s="94" t="s">
        <v>21</v>
      </c>
      <c r="B23" s="17">
        <v>354184.27302628005</v>
      </c>
      <c r="C23" s="17">
        <v>663.81866364999985</v>
      </c>
      <c r="D23" s="17">
        <v>55.068822240000003</v>
      </c>
      <c r="E23" s="17">
        <v>6.0133737099999989</v>
      </c>
      <c r="F23" s="17">
        <v>11084.569840759999</v>
      </c>
      <c r="G23" s="17">
        <v>502.75848632999998</v>
      </c>
      <c r="H23" s="17">
        <v>72.311439120000003</v>
      </c>
      <c r="I23" s="93">
        <f t="shared" si="1"/>
        <v>366568.81365208997</v>
      </c>
      <c r="J23" s="5"/>
    </row>
    <row r="24" spans="1:10" ht="30" customHeight="1" thickTop="1" thickBot="1">
      <c r="A24" s="94" t="s">
        <v>22</v>
      </c>
      <c r="B24" s="17">
        <v>524216.9641774199</v>
      </c>
      <c r="C24" s="17">
        <v>1224.5390850599999</v>
      </c>
      <c r="D24" s="17">
        <v>74.147778639999984</v>
      </c>
      <c r="E24" s="17">
        <v>32.089753989999998</v>
      </c>
      <c r="F24" s="17">
        <v>6472.1501048600003</v>
      </c>
      <c r="G24" s="17">
        <v>161.82329475</v>
      </c>
      <c r="H24" s="17">
        <v>181.73071255000002</v>
      </c>
      <c r="I24" s="93">
        <f t="shared" si="1"/>
        <v>532363.44490726979</v>
      </c>
      <c r="J24" s="5"/>
    </row>
    <row r="25" spans="1:10" ht="27" thickTop="1" thickBot="1">
      <c r="A25" s="94" t="s">
        <v>30</v>
      </c>
      <c r="B25" s="17">
        <v>417551.72801796003</v>
      </c>
      <c r="C25" s="17">
        <v>750.35585582999988</v>
      </c>
      <c r="D25" s="17">
        <v>101.61933764</v>
      </c>
      <c r="E25" s="17">
        <v>2.7346028700000002</v>
      </c>
      <c r="F25" s="17">
        <v>14681.76427706</v>
      </c>
      <c r="G25" s="17">
        <v>111.26480241</v>
      </c>
      <c r="H25" s="17">
        <v>123.19221065000001</v>
      </c>
      <c r="I25" s="93">
        <f t="shared" si="1"/>
        <v>433322.65910442005</v>
      </c>
    </row>
    <row r="26" spans="1:10" ht="27" thickTop="1" thickBot="1">
      <c r="A26" s="94" t="s">
        <v>31</v>
      </c>
      <c r="B26" s="17">
        <v>468838.22745830001</v>
      </c>
      <c r="C26" s="17">
        <v>540.53980115000002</v>
      </c>
      <c r="D26" s="17">
        <v>58.253056049999998</v>
      </c>
      <c r="E26" s="17">
        <v>37.340240080000001</v>
      </c>
      <c r="F26" s="17">
        <v>13561.25568391</v>
      </c>
      <c r="G26" s="17">
        <v>78.839198569999994</v>
      </c>
      <c r="H26" s="17">
        <v>389.82284399999998</v>
      </c>
      <c r="I26" s="93">
        <f t="shared" si="1"/>
        <v>483504.27828206</v>
      </c>
    </row>
    <row r="27" spans="1:10" ht="27" thickTop="1" thickBot="1">
      <c r="A27" s="94" t="s">
        <v>32</v>
      </c>
      <c r="B27" s="17">
        <v>547583</v>
      </c>
      <c r="C27" s="17">
        <v>1258</v>
      </c>
      <c r="D27" s="17">
        <v>114</v>
      </c>
      <c r="E27" s="17">
        <v>15</v>
      </c>
      <c r="F27" s="17">
        <v>29552</v>
      </c>
      <c r="G27" s="17">
        <v>179</v>
      </c>
      <c r="H27" s="17">
        <v>95</v>
      </c>
      <c r="I27" s="93">
        <f t="shared" ref="I27:I32" si="2">SUM(B27:H27)</f>
        <v>578796</v>
      </c>
    </row>
    <row r="28" spans="1:10" ht="27" thickTop="1" thickBot="1">
      <c r="A28" s="94" t="s">
        <v>33</v>
      </c>
      <c r="B28" s="17">
        <v>1107636.9925378801</v>
      </c>
      <c r="C28" s="17">
        <v>953.13461066999992</v>
      </c>
      <c r="D28" s="17">
        <v>81.798555809999996</v>
      </c>
      <c r="E28" s="17">
        <v>21.87098958</v>
      </c>
      <c r="F28" s="17">
        <v>81337.955355520011</v>
      </c>
      <c r="G28" s="17">
        <v>159.96102538999997</v>
      </c>
      <c r="H28" s="17">
        <v>20.150941199999998</v>
      </c>
      <c r="I28" s="93">
        <f t="shared" si="2"/>
        <v>1190211.8640160502</v>
      </c>
    </row>
    <row r="29" spans="1:10" ht="27" thickTop="1" thickBot="1">
      <c r="A29" s="94" t="s">
        <v>34</v>
      </c>
      <c r="B29" s="17">
        <v>1056377.76244159</v>
      </c>
      <c r="C29" s="17">
        <v>705.65780126416007</v>
      </c>
      <c r="D29" s="17">
        <v>87.180861160000006</v>
      </c>
      <c r="E29" s="17">
        <v>40.344014610000002</v>
      </c>
      <c r="F29" s="17">
        <v>114246.18364487799</v>
      </c>
      <c r="G29" s="17">
        <v>137.04961847850402</v>
      </c>
      <c r="H29" s="17">
        <v>22.093903179999998</v>
      </c>
      <c r="I29" s="93">
        <f t="shared" si="2"/>
        <v>1171616.2722851604</v>
      </c>
    </row>
    <row r="30" spans="1:10" ht="27" thickTop="1" thickBot="1">
      <c r="A30" s="94" t="s">
        <v>35</v>
      </c>
      <c r="B30" s="17">
        <v>1472201.5675709203</v>
      </c>
      <c r="C30" s="17">
        <v>1014.2897252399999</v>
      </c>
      <c r="D30" s="17">
        <v>232.95058662</v>
      </c>
      <c r="E30" s="17">
        <v>22.849727899999998</v>
      </c>
      <c r="F30" s="17">
        <v>98228.754508750004</v>
      </c>
      <c r="G30" s="17">
        <v>245.81680917</v>
      </c>
      <c r="H30" s="17">
        <v>63.471813909999995</v>
      </c>
      <c r="I30" s="93">
        <f t="shared" si="2"/>
        <v>1572009.7007425104</v>
      </c>
    </row>
    <row r="31" spans="1:10" ht="27" thickTop="1" thickBot="1">
      <c r="A31" s="94" t="s">
        <v>41</v>
      </c>
      <c r="B31" s="17">
        <v>1399943.2654438901</v>
      </c>
      <c r="C31" s="17">
        <v>904.4112974300001</v>
      </c>
      <c r="D31" s="17">
        <v>306.16538595999998</v>
      </c>
      <c r="E31" s="17">
        <v>48.436429459999999</v>
      </c>
      <c r="F31" s="17">
        <v>77410.283916300003</v>
      </c>
      <c r="G31" s="17">
        <v>198.20679459000002</v>
      </c>
      <c r="H31" s="17">
        <v>186.12697086</v>
      </c>
      <c r="I31" s="93">
        <f t="shared" si="2"/>
        <v>1478996.89623849</v>
      </c>
    </row>
    <row r="32" spans="1:10" ht="27" thickTop="1" thickBot="1">
      <c r="A32" s="94" t="s">
        <v>43</v>
      </c>
      <c r="B32" s="17">
        <v>1288260.6238859999</v>
      </c>
      <c r="C32" s="17">
        <v>1190.31823005</v>
      </c>
      <c r="D32" s="17">
        <v>250.14283821000001</v>
      </c>
      <c r="E32" s="17">
        <v>81.742096439999997</v>
      </c>
      <c r="F32" s="17">
        <v>60647.385565600009</v>
      </c>
      <c r="G32" s="17">
        <v>383.72869210000005</v>
      </c>
      <c r="H32" s="17">
        <v>46.004990699999993</v>
      </c>
      <c r="I32" s="93">
        <f t="shared" si="2"/>
        <v>1350859.9462990996</v>
      </c>
    </row>
    <row r="33" spans="1:9" ht="27" thickTop="1" thickBot="1">
      <c r="A33" s="94" t="s">
        <v>48</v>
      </c>
      <c r="B33" s="17">
        <v>899004.86537500005</v>
      </c>
      <c r="C33" s="17">
        <v>613.20505595000009</v>
      </c>
      <c r="D33" s="17">
        <v>198.08980805000002</v>
      </c>
      <c r="E33" s="17">
        <v>66.394561479999993</v>
      </c>
      <c r="F33" s="17">
        <v>50643.713635870001</v>
      </c>
      <c r="G33" s="17">
        <v>216.92815625</v>
      </c>
      <c r="H33" s="17">
        <v>50.599080310000005</v>
      </c>
      <c r="I33" s="93">
        <f t="shared" ref="I33:I38" si="3">SUM(B33:H33)</f>
        <v>950793.79567291006</v>
      </c>
    </row>
    <row r="34" spans="1:9" ht="27" thickTop="1" thickBot="1">
      <c r="A34" s="94" t="s">
        <v>49</v>
      </c>
      <c r="B34" s="17">
        <v>907322.82312500023</v>
      </c>
      <c r="C34" s="17">
        <v>1186.0190848094735</v>
      </c>
      <c r="D34" s="17">
        <v>470.79897376224756</v>
      </c>
      <c r="E34" s="17">
        <v>45.129641517875704</v>
      </c>
      <c r="F34" s="17">
        <v>46205.555584367023</v>
      </c>
      <c r="G34" s="17">
        <v>278.29172358561516</v>
      </c>
      <c r="H34" s="17">
        <v>33.064917527999995</v>
      </c>
      <c r="I34" s="93">
        <f t="shared" si="3"/>
        <v>955541.68305057031</v>
      </c>
    </row>
    <row r="35" spans="1:9" ht="27" thickTop="1" thickBot="1">
      <c r="A35" s="94" t="s">
        <v>50</v>
      </c>
      <c r="B35" s="17">
        <v>1099852</v>
      </c>
      <c r="C35" s="17">
        <v>1822</v>
      </c>
      <c r="D35" s="17">
        <v>159</v>
      </c>
      <c r="E35" s="17">
        <v>15</v>
      </c>
      <c r="F35" s="17">
        <v>85896</v>
      </c>
      <c r="G35" s="17">
        <v>311</v>
      </c>
      <c r="H35" s="17">
        <v>1394</v>
      </c>
      <c r="I35" s="93">
        <f>SUM(B35:H35)</f>
        <v>1189449</v>
      </c>
    </row>
    <row r="36" spans="1:9" ht="27" thickTop="1" thickBot="1">
      <c r="A36" s="94" t="s">
        <v>51</v>
      </c>
      <c r="B36" s="17">
        <v>994016</v>
      </c>
      <c r="C36" s="17">
        <v>1337</v>
      </c>
      <c r="D36" s="17">
        <v>73</v>
      </c>
      <c r="E36" s="17">
        <v>203</v>
      </c>
      <c r="F36" s="17">
        <v>147438</v>
      </c>
      <c r="G36" s="17">
        <v>929</v>
      </c>
      <c r="H36" s="17">
        <v>70</v>
      </c>
      <c r="I36" s="93">
        <f t="shared" si="3"/>
        <v>1144066</v>
      </c>
    </row>
    <row r="37" spans="1:9" ht="27" thickTop="1" thickBot="1">
      <c r="A37" s="94" t="s">
        <v>55</v>
      </c>
      <c r="B37" s="17">
        <v>730140</v>
      </c>
      <c r="C37" s="17">
        <v>789</v>
      </c>
      <c r="D37" s="17">
        <v>59</v>
      </c>
      <c r="E37" s="17">
        <v>14</v>
      </c>
      <c r="F37" s="17">
        <v>99497</v>
      </c>
      <c r="G37" s="17">
        <v>134</v>
      </c>
      <c r="H37" s="17">
        <v>3158</v>
      </c>
      <c r="I37" s="93">
        <f t="shared" si="3"/>
        <v>833791</v>
      </c>
    </row>
    <row r="38" spans="1:9" ht="26.1" customHeight="1" thickTop="1" thickBot="1">
      <c r="A38" s="94" t="s">
        <v>80</v>
      </c>
      <c r="B38" s="17">
        <v>619040</v>
      </c>
      <c r="C38" s="17">
        <v>1204</v>
      </c>
      <c r="D38" s="17">
        <v>100</v>
      </c>
      <c r="E38" s="17">
        <v>31</v>
      </c>
      <c r="F38" s="17">
        <v>50346</v>
      </c>
      <c r="G38" s="17">
        <v>290</v>
      </c>
      <c r="H38" s="17">
        <v>20</v>
      </c>
      <c r="I38" s="93">
        <f t="shared" si="3"/>
        <v>671031</v>
      </c>
    </row>
    <row r="39" spans="1:9" ht="26.1" customHeight="1" thickTop="1" thickBot="1">
      <c r="A39" s="94" t="s">
        <v>106</v>
      </c>
      <c r="B39" s="69">
        <v>543006.19894000003</v>
      </c>
      <c r="C39" s="69">
        <v>1118.20899568</v>
      </c>
      <c r="D39" s="69">
        <v>62.89393175</v>
      </c>
      <c r="E39" s="69">
        <v>39.9866125</v>
      </c>
      <c r="F39" s="69">
        <v>58840.576577969994</v>
      </c>
      <c r="G39" s="69">
        <v>463.82191942000003</v>
      </c>
      <c r="H39" s="69">
        <v>7.4760685799999997</v>
      </c>
      <c r="I39" s="93">
        <f t="shared" ref="I39:I44" si="4">SUM(B39:H39)</f>
        <v>603539.16304590006</v>
      </c>
    </row>
    <row r="40" spans="1:9" ht="26.1" customHeight="1" thickTop="1" thickBot="1">
      <c r="A40" s="94" t="s">
        <v>112</v>
      </c>
      <c r="B40" s="69">
        <v>653848.578721</v>
      </c>
      <c r="C40" s="69">
        <v>962.81490851000001</v>
      </c>
      <c r="D40" s="69">
        <v>103.81401586</v>
      </c>
      <c r="E40" s="69">
        <v>58.649627719999991</v>
      </c>
      <c r="F40" s="69">
        <v>59811.511093950001</v>
      </c>
      <c r="G40" s="69">
        <v>252.98278037852</v>
      </c>
      <c r="H40" s="69">
        <v>11.923189199999999</v>
      </c>
      <c r="I40" s="93">
        <f t="shared" si="4"/>
        <v>715050.27433661849</v>
      </c>
    </row>
    <row r="41" spans="1:9" ht="24.95" customHeight="1" thickTop="1" thickBot="1">
      <c r="A41" s="94" t="s">
        <v>119</v>
      </c>
      <c r="B41" s="69">
        <v>764248.82563800004</v>
      </c>
      <c r="C41" s="69">
        <v>1189.42513224</v>
      </c>
      <c r="D41" s="69">
        <v>32.981282979999996</v>
      </c>
      <c r="E41" s="69">
        <v>9.1094253700000003</v>
      </c>
      <c r="F41" s="69">
        <v>42593.822804819996</v>
      </c>
      <c r="G41" s="69">
        <v>362.22023851</v>
      </c>
      <c r="H41" s="69">
        <v>41.804853659999999</v>
      </c>
      <c r="I41" s="92">
        <f t="shared" si="4"/>
        <v>808478.18937558017</v>
      </c>
    </row>
    <row r="42" spans="1:9" ht="24.95" customHeight="1" thickTop="1" thickBot="1">
      <c r="A42" s="94" t="s">
        <v>121</v>
      </c>
      <c r="B42" s="69">
        <v>721280.60490799998</v>
      </c>
      <c r="C42" s="69">
        <v>753.17128288000004</v>
      </c>
      <c r="D42" s="69">
        <v>47.536343350000003</v>
      </c>
      <c r="E42" s="69">
        <v>100.13002827</v>
      </c>
      <c r="F42" s="69">
        <v>58734.323413890001</v>
      </c>
      <c r="G42" s="69">
        <v>716.10544456000002</v>
      </c>
      <c r="H42" s="69">
        <v>17.599918800000001</v>
      </c>
      <c r="I42" s="92">
        <f t="shared" si="4"/>
        <v>781649.47133974987</v>
      </c>
    </row>
    <row r="43" spans="1:9" ht="24.95" customHeight="1" thickTop="1" thickBot="1">
      <c r="A43" s="94" t="s">
        <v>122</v>
      </c>
      <c r="B43" s="69">
        <v>1158432.2601600001</v>
      </c>
      <c r="C43" s="69">
        <v>855.31722761000003</v>
      </c>
      <c r="D43" s="69">
        <v>83.069853780000003</v>
      </c>
      <c r="E43" s="69">
        <v>32.289538229999998</v>
      </c>
      <c r="F43" s="69">
        <v>62312.540753089997</v>
      </c>
      <c r="G43" s="69">
        <v>129.41032193000001</v>
      </c>
      <c r="H43" s="69">
        <v>178.81618291999999</v>
      </c>
      <c r="I43" s="92">
        <f t="shared" si="4"/>
        <v>1222023.7040375602</v>
      </c>
    </row>
    <row r="44" spans="1:9" ht="24.95" customHeight="1" thickTop="1" thickBot="1">
      <c r="A44" s="94" t="s">
        <v>127</v>
      </c>
      <c r="B44" s="69">
        <v>900353.43655400001</v>
      </c>
      <c r="C44" s="69">
        <v>1168.6793415799996</v>
      </c>
      <c r="D44" s="69">
        <v>25.417888285699998</v>
      </c>
      <c r="E44" s="69">
        <v>478.15602364819995</v>
      </c>
      <c r="F44" s="69">
        <v>58559.062174655002</v>
      </c>
      <c r="G44" s="69">
        <v>117.45690241000001</v>
      </c>
      <c r="H44" s="69">
        <v>1522.0042229699998</v>
      </c>
      <c r="I44" s="92">
        <f t="shared" si="4"/>
        <v>962224.213107549</v>
      </c>
    </row>
    <row r="45" spans="1:9" ht="24.95" customHeight="1" thickTop="1" thickBot="1">
      <c r="A45" s="94" t="s">
        <v>128</v>
      </c>
      <c r="B45" s="69">
        <v>897474.63054599997</v>
      </c>
      <c r="C45" s="69">
        <v>813.21906729999978</v>
      </c>
      <c r="D45" s="69">
        <v>70.176547329999991</v>
      </c>
      <c r="E45" s="69">
        <v>45.982201676400003</v>
      </c>
      <c r="F45" s="69">
        <v>89661.358886829999</v>
      </c>
      <c r="G45" s="69">
        <v>217.60667207</v>
      </c>
      <c r="H45" s="69">
        <v>73.932242710000011</v>
      </c>
      <c r="I45" s="92">
        <f>SUM(B45:H45)</f>
        <v>988356.90616391634</v>
      </c>
    </row>
    <row r="46" spans="1:9" ht="20.25" customHeight="1" thickTop="1" thickBot="1">
      <c r="A46" s="94" t="s">
        <v>129</v>
      </c>
      <c r="B46" s="69">
        <v>796654.16056600004</v>
      </c>
      <c r="C46" s="69">
        <v>1049.15114842</v>
      </c>
      <c r="D46" s="69">
        <v>33.65401275</v>
      </c>
      <c r="E46" s="69">
        <v>96.833612849999994</v>
      </c>
      <c r="F46" s="69">
        <v>102180.26571512</v>
      </c>
      <c r="G46" s="69">
        <v>1868.0086253099998</v>
      </c>
      <c r="H46" s="69">
        <v>481.35919455999993</v>
      </c>
      <c r="I46" s="92">
        <f>SUM(B46:H46)</f>
        <v>902363.43287501007</v>
      </c>
    </row>
    <row r="47" spans="1:9" ht="20.25" customHeight="1" thickTop="1" thickBot="1">
      <c r="A47" s="94" t="s">
        <v>130</v>
      </c>
      <c r="B47" s="17">
        <v>730572</v>
      </c>
      <c r="C47" s="17">
        <v>953</v>
      </c>
      <c r="D47" s="17">
        <v>13</v>
      </c>
      <c r="E47" s="17">
        <v>81</v>
      </c>
      <c r="F47" s="17">
        <v>164309</v>
      </c>
      <c r="G47" s="17">
        <v>254</v>
      </c>
      <c r="H47" s="17">
        <v>556</v>
      </c>
      <c r="I47" s="93">
        <f>SUM(B47:H47)</f>
        <v>896738</v>
      </c>
    </row>
    <row r="48" spans="1:9" ht="20.25" customHeight="1" thickTop="1" thickBot="1">
      <c r="A48" s="94" t="s">
        <v>131</v>
      </c>
      <c r="B48" s="17">
        <v>655002</v>
      </c>
      <c r="C48" s="17">
        <v>2196</v>
      </c>
      <c r="D48" s="17">
        <v>289</v>
      </c>
      <c r="E48" s="17">
        <v>78</v>
      </c>
      <c r="F48" s="17">
        <v>193401</v>
      </c>
      <c r="G48" s="17">
        <v>157</v>
      </c>
      <c r="H48" s="17">
        <v>95</v>
      </c>
      <c r="I48" s="92">
        <f>SUM(B48:H48)</f>
        <v>851218</v>
      </c>
    </row>
    <row r="49" spans="1:9" ht="20.25" customHeight="1" thickTop="1" thickBot="1">
      <c r="A49" s="21" t="s">
        <v>185</v>
      </c>
      <c r="B49" s="69">
        <v>656137.92455700005</v>
      </c>
      <c r="C49" s="69">
        <v>685.09462451000002</v>
      </c>
      <c r="D49" s="69">
        <v>66.545296289999996</v>
      </c>
      <c r="E49" s="69">
        <v>160.03016196999999</v>
      </c>
      <c r="F49" s="69">
        <v>216082.73655790003</v>
      </c>
      <c r="G49" s="69">
        <v>1628.1284048099999</v>
      </c>
      <c r="H49" s="69">
        <v>138.75550009</v>
      </c>
      <c r="I49" s="92">
        <f>SUM(B49:H49)</f>
        <v>874899.2151025699</v>
      </c>
    </row>
    <row r="50" spans="1:9" ht="20.25" customHeight="1" thickTop="1">
      <c r="A50" s="94" t="s">
        <v>187</v>
      </c>
      <c r="B50" s="193">
        <v>573894</v>
      </c>
      <c r="C50" s="193">
        <v>1802</v>
      </c>
      <c r="D50" s="193">
        <v>142</v>
      </c>
      <c r="E50" s="193">
        <v>547</v>
      </c>
      <c r="F50" s="193">
        <v>253855</v>
      </c>
      <c r="G50" s="193">
        <v>2690</v>
      </c>
      <c r="H50" s="193">
        <v>192</v>
      </c>
      <c r="I50" s="92">
        <f>SUM(B50:H50)</f>
        <v>833122</v>
      </c>
    </row>
  </sheetData>
  <protectedRanges>
    <protectedRange sqref="E19 G19:H19" name="Range4_1"/>
    <protectedRange sqref="C19" name="Range4_3"/>
    <protectedRange sqref="D19" name="Range4_4"/>
    <protectedRange sqref="F19" name="Range4_5"/>
    <protectedRange sqref="B20:C21" name="table7"/>
    <protectedRange sqref="D20:E21" name="table7_1"/>
    <protectedRange sqref="F20:H21" name="table7_2"/>
    <protectedRange sqref="B22:H32 B35:H38" name="table7_3"/>
    <protectedRange sqref="B33:H34" name="جدول 7"/>
  </protectedRanges>
  <mergeCells count="1">
    <mergeCell ref="B5:H5"/>
  </mergeCell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6">
    <pageSetUpPr autoPageBreaks="0"/>
  </sheetPr>
  <dimension ref="A1:J47"/>
  <sheetViews>
    <sheetView showGridLines="0" rightToLeft="1" topLeftCell="B1" zoomScale="106" zoomScaleNormal="106" workbookViewId="0">
      <pane ySplit="7" topLeftCell="A42" activePane="bottomLeft" state="frozen"/>
      <selection pane="bottomLeft" activeCell="I47" sqref="I47"/>
    </sheetView>
  </sheetViews>
  <sheetFormatPr defaultColWidth="9" defaultRowHeight="15"/>
  <cols>
    <col min="1" max="1" width="23.42578125" customWidth="1"/>
    <col min="2" max="2" width="15.7109375" customWidth="1"/>
    <col min="3" max="8" width="15.28515625" customWidth="1"/>
    <col min="9" max="9" width="13.7109375" customWidth="1"/>
  </cols>
  <sheetData>
    <row r="1" spans="1:9" ht="16.5">
      <c r="B1" s="3"/>
      <c r="C1" s="3"/>
      <c r="D1" s="3"/>
    </row>
    <row r="2" spans="1:9" ht="18">
      <c r="A2" s="4"/>
      <c r="B2" s="4"/>
      <c r="C2" s="4"/>
      <c r="D2" s="4"/>
      <c r="E2" s="4"/>
      <c r="F2" s="4"/>
      <c r="G2" s="4"/>
      <c r="H2" s="4"/>
      <c r="I2" s="4"/>
    </row>
    <row r="3" spans="1:9" ht="18">
      <c r="A3" s="4"/>
      <c r="B3" s="4"/>
      <c r="C3" s="4"/>
      <c r="D3" s="4"/>
      <c r="E3" s="4"/>
      <c r="F3" s="4"/>
      <c r="G3" s="4"/>
      <c r="H3" s="4"/>
      <c r="I3" s="4"/>
    </row>
    <row r="4" spans="1:9" ht="18">
      <c r="B4" s="2"/>
      <c r="C4" s="2"/>
      <c r="D4" s="2"/>
    </row>
    <row r="5" spans="1:9" ht="42.75" customHeight="1">
      <c r="B5" s="126" t="s">
        <v>150</v>
      </c>
      <c r="C5" s="126"/>
      <c r="D5" s="126"/>
      <c r="E5" s="126"/>
      <c r="F5" s="126"/>
      <c r="G5" s="126"/>
      <c r="H5" s="126"/>
      <c r="I5" s="126"/>
    </row>
    <row r="6" spans="1:9" ht="49.5" customHeight="1">
      <c r="A6" s="29"/>
      <c r="B6" s="29"/>
      <c r="C6" s="29"/>
      <c r="D6" s="22"/>
      <c r="E6" s="22"/>
      <c r="F6" s="22"/>
      <c r="G6" s="22"/>
      <c r="H6" s="22"/>
      <c r="I6" s="30" t="s">
        <v>28</v>
      </c>
    </row>
    <row r="7" spans="1:9" ht="62.85" customHeight="1" thickBot="1">
      <c r="A7" s="58" t="s">
        <v>2</v>
      </c>
      <c r="B7" s="51" t="s">
        <v>71</v>
      </c>
      <c r="C7" s="51" t="s">
        <v>72</v>
      </c>
      <c r="D7" s="51" t="s">
        <v>73</v>
      </c>
      <c r="E7" s="51" t="s">
        <v>74</v>
      </c>
      <c r="F7" s="51" t="s">
        <v>75</v>
      </c>
      <c r="G7" s="51" t="s">
        <v>76</v>
      </c>
      <c r="H7" s="51" t="s">
        <v>77</v>
      </c>
      <c r="I7" s="51" t="s">
        <v>57</v>
      </c>
    </row>
    <row r="8" spans="1:9" ht="29.25" customHeight="1" thickTop="1" thickBot="1">
      <c r="A8" s="21" t="s">
        <v>10</v>
      </c>
      <c r="B8" s="35">
        <v>424.31</v>
      </c>
      <c r="C8" s="35">
        <v>531.87</v>
      </c>
      <c r="D8" s="35">
        <v>211.34</v>
      </c>
      <c r="E8" s="35">
        <v>0.65</v>
      </c>
      <c r="F8" s="35">
        <v>24.91</v>
      </c>
      <c r="G8" s="35">
        <v>-6.01</v>
      </c>
      <c r="H8" s="35">
        <v>161.53</v>
      </c>
      <c r="I8" s="42">
        <f t="shared" ref="I8:I14" si="0">SUM(B8:H8)</f>
        <v>1348.6000000000001</v>
      </c>
    </row>
    <row r="9" spans="1:9" ht="26.25" customHeight="1" thickTop="1" thickBot="1">
      <c r="A9" s="21" t="s">
        <v>11</v>
      </c>
      <c r="B9" s="35">
        <v>380.82</v>
      </c>
      <c r="C9" s="35">
        <v>508.41</v>
      </c>
      <c r="D9" s="35">
        <v>251.49</v>
      </c>
      <c r="E9" s="35">
        <v>-0.28000000000000003</v>
      </c>
      <c r="F9" s="35">
        <v>25.62</v>
      </c>
      <c r="G9" s="35">
        <v>160.59</v>
      </c>
      <c r="H9" s="35">
        <v>146.44</v>
      </c>
      <c r="I9" s="42">
        <f t="shared" si="0"/>
        <v>1473.09</v>
      </c>
    </row>
    <row r="10" spans="1:9" ht="27" thickTop="1" thickBot="1">
      <c r="A10" s="21" t="s">
        <v>12</v>
      </c>
      <c r="B10" s="35">
        <v>219.87</v>
      </c>
      <c r="C10" s="35">
        <v>478.44</v>
      </c>
      <c r="D10" s="35">
        <v>143.34</v>
      </c>
      <c r="E10" s="35">
        <v>0.15</v>
      </c>
      <c r="F10" s="35">
        <v>26.22</v>
      </c>
      <c r="G10" s="35">
        <v>29.78</v>
      </c>
      <c r="H10" s="35">
        <v>140.19999999999999</v>
      </c>
      <c r="I10" s="42">
        <f t="shared" si="0"/>
        <v>1038</v>
      </c>
    </row>
    <row r="11" spans="1:9" ht="27" thickTop="1" thickBot="1">
      <c r="A11" s="21" t="s">
        <v>13</v>
      </c>
      <c r="B11" s="35">
        <v>356.27</v>
      </c>
      <c r="C11" s="35">
        <v>530.11</v>
      </c>
      <c r="D11" s="35">
        <v>221.3</v>
      </c>
      <c r="E11" s="35">
        <v>0.5</v>
      </c>
      <c r="F11" s="35">
        <v>34.03</v>
      </c>
      <c r="G11" s="35">
        <v>397.02</v>
      </c>
      <c r="H11" s="35">
        <v>185.01</v>
      </c>
      <c r="I11" s="42">
        <f t="shared" si="0"/>
        <v>1724.24</v>
      </c>
    </row>
    <row r="12" spans="1:9" ht="27" thickTop="1" thickBot="1">
      <c r="A12" s="21" t="s">
        <v>24</v>
      </c>
      <c r="B12" s="35">
        <v>322.42</v>
      </c>
      <c r="C12" s="35">
        <v>509.68</v>
      </c>
      <c r="D12" s="35">
        <v>163.30000000000001</v>
      </c>
      <c r="E12" s="35">
        <v>1.23</v>
      </c>
      <c r="F12" s="35">
        <v>30.46</v>
      </c>
      <c r="G12" s="35">
        <v>112.48</v>
      </c>
      <c r="H12" s="35">
        <v>150.18</v>
      </c>
      <c r="I12" s="42">
        <f t="shared" si="0"/>
        <v>1289.7500000000002</v>
      </c>
    </row>
    <row r="13" spans="1:9" ht="27" thickTop="1" thickBot="1">
      <c r="A13" s="21" t="s">
        <v>14</v>
      </c>
      <c r="B13" s="35">
        <v>229.03</v>
      </c>
      <c r="C13" s="35">
        <v>530.41999999999996</v>
      </c>
      <c r="D13" s="35">
        <v>146.81</v>
      </c>
      <c r="E13" s="35">
        <v>0.83</v>
      </c>
      <c r="F13" s="35">
        <v>36.630000000000003</v>
      </c>
      <c r="G13" s="35">
        <v>83.18</v>
      </c>
      <c r="H13" s="35">
        <v>75.62</v>
      </c>
      <c r="I13" s="42">
        <f t="shared" si="0"/>
        <v>1102.52</v>
      </c>
    </row>
    <row r="14" spans="1:9" ht="27" thickTop="1" thickBot="1">
      <c r="A14" s="21" t="s">
        <v>15</v>
      </c>
      <c r="B14" s="35">
        <v>238.1</v>
      </c>
      <c r="C14" s="35">
        <v>574.32000000000005</v>
      </c>
      <c r="D14" s="35">
        <v>123.01</v>
      </c>
      <c r="E14" s="35">
        <v>1.1399999999999999</v>
      </c>
      <c r="F14" s="35">
        <v>33.61</v>
      </c>
      <c r="G14" s="35">
        <v>117.79</v>
      </c>
      <c r="H14" s="35">
        <v>83.2</v>
      </c>
      <c r="I14" s="42">
        <f t="shared" si="0"/>
        <v>1171.17</v>
      </c>
    </row>
    <row r="15" spans="1:9" ht="27" thickTop="1" thickBot="1">
      <c r="A15" s="21" t="s">
        <v>16</v>
      </c>
      <c r="B15" s="35">
        <v>293.65998678167671</v>
      </c>
      <c r="C15" s="35">
        <v>668.89048839282225</v>
      </c>
      <c r="D15" s="35">
        <v>237.82576299999997</v>
      </c>
      <c r="E15" s="35">
        <v>0.15</v>
      </c>
      <c r="F15" s="35">
        <v>44.32881437416254</v>
      </c>
      <c r="G15" s="35">
        <v>314.88582752849925</v>
      </c>
      <c r="H15" s="35">
        <v>89.416183991131547</v>
      </c>
      <c r="I15" s="42">
        <f t="shared" ref="I15:I23" si="1">SUM(B15:H15)</f>
        <v>1649.1570640682921</v>
      </c>
    </row>
    <row r="16" spans="1:9" ht="27" thickTop="1" thickBot="1">
      <c r="A16" s="21" t="s">
        <v>17</v>
      </c>
      <c r="B16" s="35">
        <v>311.89271527758768</v>
      </c>
      <c r="C16" s="45">
        <v>636.34527752006079</v>
      </c>
      <c r="D16" s="35">
        <v>190.24759216448982</v>
      </c>
      <c r="E16" s="35">
        <v>0.35701732000000003</v>
      </c>
      <c r="F16" s="35">
        <v>39.593860599999999</v>
      </c>
      <c r="G16" s="35">
        <v>136.42486314879841</v>
      </c>
      <c r="H16" s="35">
        <v>58.179824627460263</v>
      </c>
      <c r="I16" s="42">
        <f t="shared" si="1"/>
        <v>1373.0411506583969</v>
      </c>
    </row>
    <row r="17" spans="1:10" ht="27" thickTop="1" thickBot="1">
      <c r="A17" s="21" t="s">
        <v>18</v>
      </c>
      <c r="B17" s="35">
        <v>320.13327502450227</v>
      </c>
      <c r="C17" s="45">
        <v>592.30700068233227</v>
      </c>
      <c r="D17" s="35">
        <v>175.14239403918074</v>
      </c>
      <c r="E17" s="35">
        <v>0.75998268000000002</v>
      </c>
      <c r="F17" s="35">
        <v>50.181957346907531</v>
      </c>
      <c r="G17" s="35">
        <v>138.36136238846009</v>
      </c>
      <c r="H17" s="35">
        <v>112.03615875437707</v>
      </c>
      <c r="I17" s="42">
        <f t="shared" si="1"/>
        <v>1388.9221309157597</v>
      </c>
    </row>
    <row r="18" spans="1:10" ht="27" thickTop="1" thickBot="1">
      <c r="A18" s="21" t="s">
        <v>19</v>
      </c>
      <c r="B18" s="35">
        <v>250.32521431236626</v>
      </c>
      <c r="C18" s="45">
        <v>642.31150154784109</v>
      </c>
      <c r="D18" s="35">
        <v>136.63371950122951</v>
      </c>
      <c r="E18" s="35">
        <v>0.67190824999999998</v>
      </c>
      <c r="F18" s="35">
        <v>53.835251450406034</v>
      </c>
      <c r="G18" s="35">
        <v>113.44377146179951</v>
      </c>
      <c r="H18" s="35">
        <v>35.307593461666954</v>
      </c>
      <c r="I18" s="42">
        <f t="shared" si="1"/>
        <v>1232.5289599853093</v>
      </c>
    </row>
    <row r="19" spans="1:10" ht="27" thickTop="1" thickBot="1">
      <c r="A19" s="21" t="s">
        <v>20</v>
      </c>
      <c r="B19" s="35">
        <v>310.59663707950915</v>
      </c>
      <c r="C19" s="35">
        <v>631.80456233776545</v>
      </c>
      <c r="D19" s="35">
        <v>191.71593054809983</v>
      </c>
      <c r="E19" s="35">
        <v>0.13383048000000003</v>
      </c>
      <c r="F19" s="35">
        <v>53.770726932389074</v>
      </c>
      <c r="G19" s="35">
        <v>350.84972741760095</v>
      </c>
      <c r="H19" s="35">
        <v>129.7146799623697</v>
      </c>
      <c r="I19" s="42">
        <f t="shared" si="1"/>
        <v>1668.5860947577341</v>
      </c>
    </row>
    <row r="20" spans="1:10" ht="27" thickTop="1" thickBot="1">
      <c r="A20" s="21" t="s">
        <v>21</v>
      </c>
      <c r="B20" s="35">
        <v>253.29885109850153</v>
      </c>
      <c r="C20" s="35">
        <v>596.46083372162059</v>
      </c>
      <c r="D20" s="35">
        <v>134.01507057904999</v>
      </c>
      <c r="E20" s="35">
        <v>0.42262499999999997</v>
      </c>
      <c r="F20" s="35">
        <v>66.427875706800535</v>
      </c>
      <c r="G20" s="35">
        <v>238.50861598589177</v>
      </c>
      <c r="H20" s="35">
        <v>70.228902312518983</v>
      </c>
      <c r="I20" s="42">
        <f t="shared" si="1"/>
        <v>1359.3627744043836</v>
      </c>
    </row>
    <row r="21" spans="1:10" ht="30" customHeight="1" thickTop="1" thickBot="1">
      <c r="A21" s="21" t="s">
        <v>22</v>
      </c>
      <c r="B21" s="35">
        <v>330.27985213798326</v>
      </c>
      <c r="C21" s="35">
        <v>647.00079247353915</v>
      </c>
      <c r="D21" s="35">
        <v>253.1092474945911</v>
      </c>
      <c r="E21" s="35">
        <v>0.11771900000000005</v>
      </c>
      <c r="F21" s="35">
        <v>88.523121798043647</v>
      </c>
      <c r="G21" s="35">
        <v>193.809587585271</v>
      </c>
      <c r="H21" s="35">
        <v>71.347594189153185</v>
      </c>
      <c r="I21" s="42">
        <f t="shared" si="1"/>
        <v>1584.1879146785811</v>
      </c>
      <c r="J21" s="5"/>
    </row>
    <row r="22" spans="1:10" ht="27" thickTop="1" thickBot="1">
      <c r="A22" s="21" t="s">
        <v>30</v>
      </c>
      <c r="B22" s="35">
        <v>268.02199629550108</v>
      </c>
      <c r="C22" s="35">
        <v>661.68684685323399</v>
      </c>
      <c r="D22" s="35">
        <v>91.85694377450173</v>
      </c>
      <c r="E22" s="35">
        <v>-0.16904299999999989</v>
      </c>
      <c r="F22" s="35">
        <v>114.69945497604886</v>
      </c>
      <c r="G22" s="35">
        <v>171.88804534000121</v>
      </c>
      <c r="H22" s="35">
        <v>40.21911917209934</v>
      </c>
      <c r="I22" s="42">
        <f t="shared" si="1"/>
        <v>1348.2033634113864</v>
      </c>
    </row>
    <row r="23" spans="1:10" ht="27" thickTop="1" thickBot="1">
      <c r="A23" s="21" t="s">
        <v>31</v>
      </c>
      <c r="B23" s="35">
        <v>319.78509537164689</v>
      </c>
      <c r="C23" s="35">
        <v>798.60163578168942</v>
      </c>
      <c r="D23" s="35">
        <v>327.51003564500019</v>
      </c>
      <c r="E23" s="35">
        <v>0.47518699999999992</v>
      </c>
      <c r="F23" s="35">
        <v>97.595162673180411</v>
      </c>
      <c r="G23" s="35">
        <v>348.25185032304677</v>
      </c>
      <c r="H23" s="35">
        <v>79.372771302410939</v>
      </c>
      <c r="I23" s="42">
        <f t="shared" si="1"/>
        <v>1971.5917380969745</v>
      </c>
    </row>
    <row r="24" spans="1:10" ht="27" thickTop="1" thickBot="1">
      <c r="A24" s="21" t="s">
        <v>32</v>
      </c>
      <c r="B24" s="35">
        <v>404.91109999999998</v>
      </c>
      <c r="C24" s="35">
        <v>666.33420000000001</v>
      </c>
      <c r="D24" s="35">
        <v>313.69990000000001</v>
      </c>
      <c r="E24" s="35">
        <v>1.6773130000000001</v>
      </c>
      <c r="F24" s="35">
        <v>95.222660000000005</v>
      </c>
      <c r="G24" s="35">
        <v>28.79006</v>
      </c>
      <c r="H24" s="35">
        <v>73.927310000000006</v>
      </c>
      <c r="I24" s="42">
        <f t="shared" ref="I24:I29" si="2">SUM(B24:H24)</f>
        <v>1584.562543</v>
      </c>
    </row>
    <row r="25" spans="1:10" ht="27" thickTop="1" thickBot="1">
      <c r="A25" s="21" t="s">
        <v>33</v>
      </c>
      <c r="B25" s="35">
        <v>460.12883474698049</v>
      </c>
      <c r="C25" s="35">
        <v>727.59130608408566</v>
      </c>
      <c r="D25" s="35">
        <v>183.87205821909996</v>
      </c>
      <c r="E25" s="35">
        <v>0.20963713999999986</v>
      </c>
      <c r="F25" s="35">
        <v>78.145272327568662</v>
      </c>
      <c r="G25" s="35">
        <v>132.50054419065631</v>
      </c>
      <c r="H25" s="35">
        <v>122.05806625728707</v>
      </c>
      <c r="I25" s="42">
        <f t="shared" si="2"/>
        <v>1704.5057189656779</v>
      </c>
    </row>
    <row r="26" spans="1:10" ht="27" thickTop="1" thickBot="1">
      <c r="A26" s="21" t="s">
        <v>34</v>
      </c>
      <c r="B26" s="35">
        <v>792.35692997839419</v>
      </c>
      <c r="C26" s="35">
        <v>628.31146626523707</v>
      </c>
      <c r="D26" s="35">
        <v>149.00437884809986</v>
      </c>
      <c r="E26" s="35">
        <v>0.24393000000000006</v>
      </c>
      <c r="F26" s="35">
        <v>84.802648220000052</v>
      </c>
      <c r="G26" s="35">
        <v>149.4238944218269</v>
      </c>
      <c r="H26" s="35">
        <v>81.273693341302206</v>
      </c>
      <c r="I26" s="42">
        <f t="shared" si="2"/>
        <v>1885.4169410748605</v>
      </c>
    </row>
    <row r="27" spans="1:10" ht="27" thickTop="1" thickBot="1">
      <c r="A27" s="21" t="s">
        <v>35</v>
      </c>
      <c r="B27" s="35">
        <v>980.86571978408335</v>
      </c>
      <c r="C27" s="35">
        <v>726.76575297843328</v>
      </c>
      <c r="D27" s="35">
        <v>270.44789140939764</v>
      </c>
      <c r="E27" s="35">
        <v>0</v>
      </c>
      <c r="F27" s="35">
        <v>88.673570999999896</v>
      </c>
      <c r="G27" s="35">
        <v>313.21300752088365</v>
      </c>
      <c r="H27" s="35">
        <v>245.08739553373442</v>
      </c>
      <c r="I27" s="42">
        <f t="shared" si="2"/>
        <v>2625.0533382265326</v>
      </c>
    </row>
    <row r="28" spans="1:10" ht="27" thickTop="1" thickBot="1">
      <c r="A28" s="21" t="s">
        <v>41</v>
      </c>
      <c r="B28" s="35">
        <v>1036.6459580073563</v>
      </c>
      <c r="C28" s="35">
        <v>704.47456818049591</v>
      </c>
      <c r="D28" s="35">
        <v>286.61383890172988</v>
      </c>
      <c r="E28" s="35">
        <v>1.5660480000000001</v>
      </c>
      <c r="F28" s="35">
        <v>98.728261340000003</v>
      </c>
      <c r="G28" s="35">
        <v>122.97358114653319</v>
      </c>
      <c r="H28" s="35">
        <v>222.3853445779686</v>
      </c>
      <c r="I28" s="42">
        <f t="shared" si="2"/>
        <v>2473.3876001540834</v>
      </c>
    </row>
    <row r="29" spans="1:10" ht="27" thickTop="1" thickBot="1">
      <c r="A29" s="21" t="s">
        <v>43</v>
      </c>
      <c r="B29" s="35">
        <v>837.51662178010815</v>
      </c>
      <c r="C29" s="35">
        <v>792.53816063276417</v>
      </c>
      <c r="D29" s="35">
        <v>213.33953305750759</v>
      </c>
      <c r="E29" s="35">
        <v>2.3831220000000002</v>
      </c>
      <c r="F29" s="35">
        <v>112.89189724903201</v>
      </c>
      <c r="G29" s="35">
        <v>263.20543420811424</v>
      </c>
      <c r="H29" s="35">
        <v>149.38637910082576</v>
      </c>
      <c r="I29" s="42">
        <f t="shared" si="2"/>
        <v>2371.2611480283517</v>
      </c>
    </row>
    <row r="30" spans="1:10" ht="27" thickTop="1" thickBot="1">
      <c r="A30" s="21" t="s">
        <v>48</v>
      </c>
      <c r="B30" s="35">
        <v>515.39304794221766</v>
      </c>
      <c r="C30" s="35">
        <v>774.4034006667149</v>
      </c>
      <c r="D30" s="35">
        <v>206.22283793326247</v>
      </c>
      <c r="E30" s="35">
        <v>2.6129180000000001</v>
      </c>
      <c r="F30" s="35">
        <v>106.47775360152504</v>
      </c>
      <c r="G30" s="35">
        <v>102.96336749092093</v>
      </c>
      <c r="H30" s="35">
        <v>136.3272392795775</v>
      </c>
      <c r="I30" s="42">
        <f t="shared" ref="I30:I35" si="3">SUM(B30:H30)</f>
        <v>1844.4005649142189</v>
      </c>
    </row>
    <row r="31" spans="1:10" ht="27" thickTop="1" thickBot="1">
      <c r="A31" s="21" t="s">
        <v>49</v>
      </c>
      <c r="B31" s="35">
        <v>690.31694959646552</v>
      </c>
      <c r="C31" s="35">
        <v>1096.3625166028939</v>
      </c>
      <c r="D31" s="35">
        <v>491.44552413249994</v>
      </c>
      <c r="E31" s="35">
        <v>23.230981546038102</v>
      </c>
      <c r="F31" s="35">
        <v>119.71171715822435</v>
      </c>
      <c r="G31" s="35">
        <v>350.43982239963367</v>
      </c>
      <c r="H31" s="35">
        <v>155.11972317368259</v>
      </c>
      <c r="I31" s="42">
        <f t="shared" si="3"/>
        <v>2926.6272346094383</v>
      </c>
    </row>
    <row r="32" spans="1:10" ht="27" thickTop="1" thickBot="1">
      <c r="A32" s="21" t="s">
        <v>50</v>
      </c>
      <c r="B32" s="35">
        <v>735.51042695873537</v>
      </c>
      <c r="C32" s="35">
        <v>937.06518488596487</v>
      </c>
      <c r="D32" s="35">
        <v>415.509926928499</v>
      </c>
      <c r="E32" s="35">
        <v>0</v>
      </c>
      <c r="F32" s="35">
        <v>118.3853212411769</v>
      </c>
      <c r="G32" s="35">
        <v>398.91247270142355</v>
      </c>
      <c r="H32" s="35">
        <v>173.09633131790753</v>
      </c>
      <c r="I32" s="42">
        <f t="shared" si="3"/>
        <v>2778.4796640337072</v>
      </c>
    </row>
    <row r="33" spans="1:9" ht="27" thickTop="1" thickBot="1">
      <c r="A33" s="21" t="s">
        <v>51</v>
      </c>
      <c r="B33" s="35">
        <v>663.92600997310228</v>
      </c>
      <c r="C33" s="35">
        <v>1064.969077392826</v>
      </c>
      <c r="D33" s="35">
        <v>308.46207025595169</v>
      </c>
      <c r="E33" s="35">
        <v>0</v>
      </c>
      <c r="F33" s="35">
        <v>138.62815062743036</v>
      </c>
      <c r="G33" s="35">
        <v>304.84068489238643</v>
      </c>
      <c r="H33" s="35">
        <v>255.79773503765705</v>
      </c>
      <c r="I33" s="42">
        <f t="shared" si="3"/>
        <v>2736.6237281793537</v>
      </c>
    </row>
    <row r="34" spans="1:9" ht="27" thickTop="1" thickBot="1">
      <c r="A34" s="21" t="s">
        <v>55</v>
      </c>
      <c r="B34" s="35">
        <v>520.29784948567885</v>
      </c>
      <c r="C34" s="35">
        <v>905.47713570782912</v>
      </c>
      <c r="D34" s="35">
        <v>508.93815311888966</v>
      </c>
      <c r="E34" s="35">
        <v>0</v>
      </c>
      <c r="F34" s="35">
        <v>144.43180936879531</v>
      </c>
      <c r="G34" s="35">
        <v>298.30703659384488</v>
      </c>
      <c r="H34" s="35">
        <v>413.27510288994165</v>
      </c>
      <c r="I34" s="42">
        <f t="shared" si="3"/>
        <v>2790.7270871649794</v>
      </c>
    </row>
    <row r="35" spans="1:9" ht="27" thickTop="1" thickBot="1">
      <c r="A35" s="21" t="s">
        <v>80</v>
      </c>
      <c r="B35" s="35">
        <v>471.35437338818844</v>
      </c>
      <c r="C35" s="35">
        <v>1168.8866014000355</v>
      </c>
      <c r="D35" s="35">
        <v>387.21251531625012</v>
      </c>
      <c r="E35" s="35">
        <v>126.2688677869841</v>
      </c>
      <c r="F35" s="35">
        <v>167.13842614270001</v>
      </c>
      <c r="G35" s="35">
        <v>998.42390965540869</v>
      </c>
      <c r="H35" s="35">
        <v>504.4670174305715</v>
      </c>
      <c r="I35" s="42">
        <f t="shared" si="3"/>
        <v>3823.7517111201387</v>
      </c>
    </row>
    <row r="36" spans="1:9" ht="27" thickTop="1" thickBot="1">
      <c r="A36" s="21" t="s">
        <v>106</v>
      </c>
      <c r="B36" s="70">
        <v>437.59668538581172</v>
      </c>
      <c r="C36" s="70">
        <v>884.54934701880347</v>
      </c>
      <c r="D36" s="70">
        <v>178.89776050065186</v>
      </c>
      <c r="E36" s="70">
        <v>85.804303881974661</v>
      </c>
      <c r="F36" s="70">
        <v>159.88217818778548</v>
      </c>
      <c r="G36" s="70">
        <v>753.09080273587756</v>
      </c>
      <c r="H36" s="70">
        <v>218.81695245294813</v>
      </c>
      <c r="I36" s="59">
        <f t="shared" ref="I36:I41" si="4">SUM(B36:H36)</f>
        <v>2718.6380301638528</v>
      </c>
    </row>
    <row r="37" spans="1:9" ht="27" thickTop="1" thickBot="1">
      <c r="A37" s="21" t="s">
        <v>112</v>
      </c>
      <c r="B37" s="70">
        <v>494.95766153631104</v>
      </c>
      <c r="C37" s="70">
        <v>1050.458576393333</v>
      </c>
      <c r="D37" s="70">
        <v>245.24975136179023</v>
      </c>
      <c r="E37" s="70">
        <v>82.817423292545854</v>
      </c>
      <c r="F37" s="70">
        <v>151.29387154153497</v>
      </c>
      <c r="G37" s="70">
        <v>1427.5357526632413</v>
      </c>
      <c r="H37" s="70">
        <v>271.48410174271254</v>
      </c>
      <c r="I37" s="59">
        <f t="shared" si="4"/>
        <v>3723.7971385314686</v>
      </c>
    </row>
    <row r="38" spans="1:9" ht="27" thickTop="1" thickBot="1">
      <c r="A38" s="21" t="s">
        <v>119</v>
      </c>
      <c r="B38" s="70">
        <v>543.16613100307609</v>
      </c>
      <c r="C38" s="70">
        <v>1049.0407006675423</v>
      </c>
      <c r="D38" s="70">
        <v>232.40615106408427</v>
      </c>
      <c r="E38" s="70">
        <v>130.54315153866457</v>
      </c>
      <c r="F38" s="70">
        <v>152.963150705987</v>
      </c>
      <c r="G38" s="70">
        <v>779.70009944649701</v>
      </c>
      <c r="H38" s="70">
        <v>238.78488170773187</v>
      </c>
      <c r="I38" s="59">
        <f t="shared" si="4"/>
        <v>3126.6042661335832</v>
      </c>
    </row>
    <row r="39" spans="1:9" ht="27" thickTop="1" thickBot="1">
      <c r="A39" s="21" t="s">
        <v>121</v>
      </c>
      <c r="B39" s="70">
        <v>571.0279051571589</v>
      </c>
      <c r="C39" s="70">
        <v>1303.4353796682201</v>
      </c>
      <c r="D39" s="70">
        <v>421.75374021555007</v>
      </c>
      <c r="E39" s="70">
        <v>107.11037288028966</v>
      </c>
      <c r="F39" s="70">
        <v>154.50830040759047</v>
      </c>
      <c r="G39" s="70">
        <v>1099.0245609781555</v>
      </c>
      <c r="H39" s="70">
        <v>265.69426573755578</v>
      </c>
      <c r="I39" s="59">
        <f t="shared" si="4"/>
        <v>3922.5545250445202</v>
      </c>
    </row>
    <row r="40" spans="1:9" ht="27" thickTop="1" thickBot="1">
      <c r="A40" s="21" t="s">
        <v>122</v>
      </c>
      <c r="B40" s="70">
        <v>759.17374984009587</v>
      </c>
      <c r="C40" s="70">
        <v>1272.8924379641057</v>
      </c>
      <c r="D40" s="70">
        <v>341.65097490000005</v>
      </c>
      <c r="E40" s="70">
        <v>95.028395649885482</v>
      </c>
      <c r="F40" s="70">
        <v>147.26765515419916</v>
      </c>
      <c r="G40" s="70">
        <v>1143.1288277196363</v>
      </c>
      <c r="H40" s="70">
        <v>332.55321105911673</v>
      </c>
      <c r="I40" s="59">
        <f t="shared" si="4"/>
        <v>4091.6952522870392</v>
      </c>
    </row>
    <row r="41" spans="1:9" ht="27" thickTop="1" thickBot="1">
      <c r="A41" s="21" t="s">
        <v>127</v>
      </c>
      <c r="B41" s="70">
        <v>603.67485247133993</v>
      </c>
      <c r="C41" s="70">
        <v>1279.7702709559787</v>
      </c>
      <c r="D41" s="70">
        <v>406.18336726999985</v>
      </c>
      <c r="E41" s="70">
        <v>172.80618690527638</v>
      </c>
      <c r="F41" s="70">
        <v>167.10644856404076</v>
      </c>
      <c r="G41" s="70">
        <v>1209.2709726940725</v>
      </c>
      <c r="H41" s="70">
        <v>240.76124626587296</v>
      </c>
      <c r="I41" s="59">
        <f t="shared" si="4"/>
        <v>4079.5733451265814</v>
      </c>
    </row>
    <row r="42" spans="1:9" ht="27" thickTop="1" thickBot="1">
      <c r="A42" s="21" t="s">
        <v>128</v>
      </c>
      <c r="B42" s="70">
        <v>623.66700006328756</v>
      </c>
      <c r="C42" s="70">
        <v>1309.8254249168999</v>
      </c>
      <c r="D42" s="70">
        <v>243.96038852000009</v>
      </c>
      <c r="E42" s="70">
        <v>118.83393059752875</v>
      </c>
      <c r="F42" s="70">
        <v>144.80158019894589</v>
      </c>
      <c r="G42" s="70">
        <v>1586.3386591774965</v>
      </c>
      <c r="H42" s="70">
        <v>16.418253167056246</v>
      </c>
      <c r="I42" s="59">
        <f>SUM(B42:H42)</f>
        <v>4043.8452366412148</v>
      </c>
    </row>
    <row r="43" spans="1:9" ht="27" thickTop="1" thickBot="1">
      <c r="A43" s="21" t="s">
        <v>129</v>
      </c>
      <c r="B43" s="70">
        <v>571.32000000000005</v>
      </c>
      <c r="C43" s="70">
        <v>1947.92</v>
      </c>
      <c r="D43" s="70">
        <v>526.58000000000004</v>
      </c>
      <c r="E43" s="70">
        <v>59.79</v>
      </c>
      <c r="F43" s="70">
        <v>203.78</v>
      </c>
      <c r="G43" s="70">
        <v>1544.99</v>
      </c>
      <c r="H43" s="70">
        <v>394.51</v>
      </c>
      <c r="I43" s="59">
        <f>SUM(B43:H43)</f>
        <v>5248.89</v>
      </c>
    </row>
    <row r="44" spans="1:9" ht="27" thickTop="1" thickBot="1">
      <c r="A44" s="56" t="s">
        <v>130</v>
      </c>
      <c r="B44" s="35">
        <v>633.63</v>
      </c>
      <c r="C44" s="35">
        <v>1504.49</v>
      </c>
      <c r="D44" s="35">
        <v>416.6</v>
      </c>
      <c r="E44" s="35">
        <v>157.63999999999999</v>
      </c>
      <c r="F44" s="35">
        <v>180.95</v>
      </c>
      <c r="G44" s="35">
        <v>1624.92</v>
      </c>
      <c r="H44" s="35">
        <v>316.51</v>
      </c>
      <c r="I44" s="42">
        <f>SUM(B44:H44)</f>
        <v>4834.74</v>
      </c>
    </row>
    <row r="45" spans="1:9" ht="27" thickTop="1" thickBot="1">
      <c r="A45" s="56" t="s">
        <v>131</v>
      </c>
      <c r="B45" s="35">
        <v>628.11</v>
      </c>
      <c r="C45" s="35">
        <v>1734.97</v>
      </c>
      <c r="D45" s="35">
        <v>351.27</v>
      </c>
      <c r="E45" s="35">
        <v>70.8</v>
      </c>
      <c r="F45" s="35">
        <v>206.84</v>
      </c>
      <c r="G45" s="35">
        <v>1551.08</v>
      </c>
      <c r="H45" s="35">
        <v>219.98</v>
      </c>
      <c r="I45" s="59">
        <f>SUM(B45:H45)</f>
        <v>4763.0499999999993</v>
      </c>
    </row>
    <row r="46" spans="1:9" ht="27" thickTop="1" thickBot="1">
      <c r="A46" s="21" t="s">
        <v>185</v>
      </c>
      <c r="B46" s="95">
        <v>675.32542474994625</v>
      </c>
      <c r="C46" s="95">
        <v>1826.3892590351224</v>
      </c>
      <c r="D46" s="95">
        <v>306.93820445749992</v>
      </c>
      <c r="E46" s="95">
        <v>63.949852163318283</v>
      </c>
      <c r="F46" s="95">
        <v>220.26519198941722</v>
      </c>
      <c r="G46" s="95">
        <v>1900.0712452260827</v>
      </c>
      <c r="H46" s="95">
        <v>425.98282135216192</v>
      </c>
      <c r="I46" s="59">
        <f>SUM(B46:H46)</f>
        <v>5418.9219989735493</v>
      </c>
    </row>
    <row r="47" spans="1:9" ht="26.25" thickTop="1">
      <c r="A47" s="21" t="s">
        <v>187</v>
      </c>
      <c r="B47" s="194">
        <v>651.1625663169832</v>
      </c>
      <c r="C47" s="194">
        <v>2004.8884699704965</v>
      </c>
      <c r="D47" s="194">
        <v>426.64481109760851</v>
      </c>
      <c r="E47" s="194">
        <v>93.408312796598153</v>
      </c>
      <c r="F47" s="194">
        <v>187.11550445558325</v>
      </c>
      <c r="G47" s="194">
        <v>2026.2932590424584</v>
      </c>
      <c r="H47" s="194">
        <v>537.05453794429206</v>
      </c>
      <c r="I47" s="59">
        <f>SUM(B47:H47)</f>
        <v>5926.5674616240194</v>
      </c>
    </row>
  </sheetData>
  <protectedRanges>
    <protectedRange sqref="B16:H16" name="Range8"/>
    <protectedRange sqref="B17:C17" name="table11"/>
    <protectedRange sqref="D17:E17" name="table11_1"/>
    <protectedRange sqref="F17:G17" name="table11_2"/>
    <protectedRange sqref="H17" name="table11_3"/>
    <protectedRange sqref="B18:H18" name="table11_4"/>
    <protectedRange sqref="B19:H29" name="table11_6"/>
    <protectedRange sqref="B30:H35" name="جدول 11"/>
  </protectedRanges>
  <mergeCells count="1">
    <mergeCell ref="B5:I5"/>
  </mergeCells>
  <hyperlinks>
    <hyperlink ref="B4:D4" location="Main!G8" display="العودة للصفحة الرئيسية" xr:uid="{00000000-0004-0000-3200-000000000000}"/>
  </hyperlink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3443B-563E-4AFF-9BB5-166932865381}">
  <sheetPr>
    <pageSetUpPr autoPageBreaks="0"/>
  </sheetPr>
  <dimension ref="A1:I13"/>
  <sheetViews>
    <sheetView showGridLines="0" rightToLeft="1" zoomScaleNormal="100" workbookViewId="0">
      <pane ySplit="7" topLeftCell="A8" activePane="bottomLeft" state="frozen"/>
      <selection pane="bottomLeft" activeCell="B10" sqref="B10"/>
    </sheetView>
  </sheetViews>
  <sheetFormatPr defaultColWidth="9.28515625" defaultRowHeight="20.25" customHeight="1"/>
  <cols>
    <col min="1" max="1" width="24.28515625" customWidth="1"/>
    <col min="2" max="9" width="15.42578125" customWidth="1"/>
  </cols>
  <sheetData>
    <row r="1" spans="1:9" ht="20.25" customHeight="1">
      <c r="B1" s="3"/>
      <c r="C1" s="3"/>
      <c r="D1" s="3"/>
    </row>
    <row r="2" spans="1:9" ht="20.25" customHeight="1">
      <c r="A2" s="4"/>
      <c r="B2" s="4"/>
      <c r="C2" s="4"/>
      <c r="D2" s="4"/>
      <c r="E2" s="4"/>
      <c r="F2" s="4"/>
      <c r="G2" s="4"/>
      <c r="H2" s="4"/>
      <c r="I2" s="4"/>
    </row>
    <row r="3" spans="1:9" ht="20.25" customHeight="1">
      <c r="A3" s="4"/>
      <c r="B3" s="4"/>
      <c r="C3" s="4"/>
      <c r="D3" s="4"/>
      <c r="E3" s="4"/>
      <c r="F3" s="4"/>
      <c r="G3" s="4"/>
      <c r="H3" s="4"/>
      <c r="I3" s="4"/>
    </row>
    <row r="4" spans="1:9" ht="20.25" customHeight="1">
      <c r="A4" s="1"/>
      <c r="C4" s="15"/>
      <c r="D4" s="15"/>
      <c r="E4" s="15"/>
      <c r="F4" s="15"/>
      <c r="G4" s="15"/>
      <c r="H4" s="15"/>
      <c r="I4" s="15"/>
    </row>
    <row r="5" spans="1:9" ht="55.5" customHeight="1">
      <c r="B5" s="126" t="s">
        <v>172</v>
      </c>
      <c r="C5" s="126"/>
      <c r="D5" s="126"/>
      <c r="E5" s="126"/>
      <c r="F5" s="126"/>
      <c r="G5" s="126"/>
      <c r="H5" s="126"/>
      <c r="I5" s="15"/>
    </row>
    <row r="6" spans="1:9" ht="46.5" customHeight="1" thickBot="1">
      <c r="A6" s="27"/>
      <c r="B6" s="27"/>
      <c r="C6" s="27"/>
      <c r="D6" s="27"/>
      <c r="E6" s="27"/>
      <c r="F6" s="27"/>
      <c r="G6" s="27"/>
      <c r="H6" s="27"/>
      <c r="I6" s="28"/>
    </row>
    <row r="7" spans="1:9" ht="48" customHeight="1" thickBot="1">
      <c r="A7" s="58" t="s">
        <v>2</v>
      </c>
      <c r="B7" s="110" t="s">
        <v>169</v>
      </c>
      <c r="C7" s="110" t="s">
        <v>170</v>
      </c>
    </row>
    <row r="8" spans="1:9" ht="20.25" customHeight="1" thickTop="1" thickBot="1">
      <c r="A8" s="94" t="s">
        <v>129</v>
      </c>
      <c r="B8" s="69">
        <v>105709</v>
      </c>
      <c r="C8" s="69">
        <v>22418</v>
      </c>
    </row>
    <row r="9" spans="1:9" ht="20.25" customHeight="1" thickTop="1" thickBot="1">
      <c r="A9" s="94" t="s">
        <v>130</v>
      </c>
      <c r="B9" s="17">
        <v>166166</v>
      </c>
      <c r="C9" s="17">
        <v>21355</v>
      </c>
    </row>
    <row r="10" spans="1:9" ht="20.25" customHeight="1" thickTop="1" thickBot="1">
      <c r="A10" s="94" t="s">
        <v>131</v>
      </c>
      <c r="B10" s="17">
        <v>196216</v>
      </c>
      <c r="C10" s="17">
        <v>26140</v>
      </c>
    </row>
    <row r="11" spans="1:9" ht="20.25" customHeight="1" thickTop="1" thickBot="1">
      <c r="A11" s="21" t="s">
        <v>185</v>
      </c>
      <c r="B11" s="99">
        <v>218761.2905455702</v>
      </c>
      <c r="C11" s="99">
        <v>29541.151604622199</v>
      </c>
    </row>
    <row r="12" spans="1:9" ht="20.25" customHeight="1" thickTop="1">
      <c r="A12" s="196" t="s">
        <v>187</v>
      </c>
      <c r="B12" s="193">
        <v>259227.8184816</v>
      </c>
      <c r="C12" s="193">
        <v>35830.985597567102</v>
      </c>
    </row>
    <row r="13" spans="1:9" ht="20.25" customHeight="1">
      <c r="A13" s="74" t="s">
        <v>168</v>
      </c>
      <c r="C13" t="s">
        <v>171</v>
      </c>
    </row>
  </sheetData>
  <mergeCells count="1">
    <mergeCell ref="B5:H5"/>
  </mergeCell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F9BE1-CF3F-4C86-8954-ABD5F6C4922B}">
  <sheetPr>
    <pageSetUpPr autoPageBreaks="0"/>
  </sheetPr>
  <dimension ref="A1:I13"/>
  <sheetViews>
    <sheetView showGridLines="0" rightToLeft="1" zoomScale="120" zoomScaleNormal="120" workbookViewId="0">
      <selection activeCell="C12" sqref="C12"/>
    </sheetView>
  </sheetViews>
  <sheetFormatPr defaultColWidth="9" defaultRowHeight="15"/>
  <cols>
    <col min="1" max="1" width="23.42578125" customWidth="1"/>
    <col min="2" max="2" width="15.7109375" customWidth="1"/>
    <col min="3" max="8" width="15.28515625" customWidth="1"/>
    <col min="9" max="9" width="13.7109375" customWidth="1"/>
  </cols>
  <sheetData>
    <row r="1" spans="1:9" ht="16.5">
      <c r="B1" s="3"/>
      <c r="C1" s="3"/>
      <c r="D1" s="3"/>
    </row>
    <row r="2" spans="1:9" ht="18">
      <c r="A2" s="4"/>
      <c r="B2" s="4"/>
      <c r="C2" s="4"/>
      <c r="D2" s="4"/>
      <c r="E2" s="4"/>
      <c r="F2" s="4"/>
      <c r="G2" s="4"/>
      <c r="H2" s="4"/>
      <c r="I2" s="4"/>
    </row>
    <row r="3" spans="1:9" ht="18">
      <c r="A3" s="4"/>
      <c r="B3" s="4"/>
      <c r="C3" s="4"/>
      <c r="D3" s="4"/>
      <c r="E3" s="4"/>
      <c r="F3" s="4"/>
      <c r="G3" s="4"/>
      <c r="H3" s="4"/>
      <c r="I3" s="4"/>
    </row>
    <row r="4" spans="1:9" ht="18">
      <c r="B4" s="2"/>
      <c r="C4" s="2"/>
      <c r="D4" s="2"/>
    </row>
    <row r="5" spans="1:9" ht="42.75" customHeight="1">
      <c r="B5" s="126" t="s">
        <v>152</v>
      </c>
      <c r="C5" s="126"/>
      <c r="D5" s="126"/>
      <c r="E5" s="126"/>
      <c r="F5" s="15"/>
      <c r="G5" s="15"/>
      <c r="H5" s="15"/>
      <c r="I5" s="15"/>
    </row>
    <row r="6" spans="1:9" ht="49.5" customHeight="1">
      <c r="A6" s="29"/>
      <c r="B6" s="30" t="s">
        <v>28</v>
      </c>
      <c r="C6" s="30" t="s">
        <v>28</v>
      </c>
      <c r="D6" s="30" t="s">
        <v>28</v>
      </c>
      <c r="E6" s="22"/>
      <c r="F6" s="22"/>
      <c r="G6" s="22"/>
      <c r="H6" s="22"/>
    </row>
    <row r="7" spans="1:9" ht="62.85" customHeight="1" thickBot="1">
      <c r="A7" s="58" t="s">
        <v>2</v>
      </c>
      <c r="B7" s="51" t="s">
        <v>133</v>
      </c>
      <c r="C7" s="51" t="s">
        <v>134</v>
      </c>
      <c r="D7" s="51" t="s">
        <v>57</v>
      </c>
    </row>
    <row r="8" spans="1:9" ht="27" thickTop="1" thickBot="1">
      <c r="A8" s="56" t="s">
        <v>153</v>
      </c>
      <c r="B8" s="17">
        <v>24184</v>
      </c>
      <c r="C8" s="17">
        <v>12786</v>
      </c>
      <c r="D8" s="111">
        <f>SUM(B8:C9)</f>
        <v>87679</v>
      </c>
    </row>
    <row r="9" spans="1:9" ht="26.25" thickTop="1">
      <c r="A9" s="21" t="s">
        <v>186</v>
      </c>
      <c r="B9" s="69">
        <v>32636</v>
      </c>
      <c r="C9" s="69">
        <v>18073</v>
      </c>
      <c r="D9" s="82">
        <f>SUM(B9:C10)</f>
        <v>50709</v>
      </c>
    </row>
    <row r="10" spans="1:9">
      <c r="A10" s="74" t="s">
        <v>135</v>
      </c>
    </row>
    <row r="13" spans="1:9" ht="36">
      <c r="F13" s="97"/>
    </row>
  </sheetData>
  <mergeCells count="1">
    <mergeCell ref="B5:E5"/>
  </mergeCells>
  <hyperlinks>
    <hyperlink ref="B4:D4" location="Main!G8" display="العودة للصفحة الرئيسية" xr:uid="{3493EBA0-7B35-4D15-BDD6-D6E753E0680C}"/>
  </hyperlink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7">
    <pageSetUpPr autoPageBreaks="0"/>
  </sheetPr>
  <dimension ref="A1:I57"/>
  <sheetViews>
    <sheetView showGridLines="0" rightToLeft="1" zoomScale="75" zoomScaleNormal="100" workbookViewId="0">
      <pane ySplit="7" topLeftCell="A42" activePane="bottomLeft" state="frozen"/>
      <selection pane="bottomLeft" activeCell="G55" sqref="G55"/>
    </sheetView>
  </sheetViews>
  <sheetFormatPr defaultColWidth="9.28515625" defaultRowHeight="15"/>
  <cols>
    <col min="1" max="1" width="19.42578125" customWidth="1"/>
    <col min="2" max="9" width="14.7109375" customWidth="1"/>
  </cols>
  <sheetData>
    <row r="1" spans="1:9" ht="16.5">
      <c r="B1" s="3"/>
      <c r="C1" s="3"/>
      <c r="D1" s="3"/>
    </row>
    <row r="2" spans="1:9" ht="18">
      <c r="A2" s="4"/>
      <c r="B2" s="4"/>
      <c r="C2" s="4"/>
      <c r="D2" s="4"/>
      <c r="E2" s="4"/>
      <c r="F2" s="4"/>
      <c r="G2" s="4"/>
      <c r="H2" s="4"/>
      <c r="I2" s="4"/>
    </row>
    <row r="3" spans="1:9" ht="18">
      <c r="A3" s="4"/>
      <c r="B3" s="4"/>
      <c r="C3" s="4"/>
      <c r="D3" s="4"/>
      <c r="E3" s="4"/>
      <c r="F3" s="4"/>
      <c r="G3" s="4"/>
      <c r="H3" s="4"/>
      <c r="I3" s="4"/>
    </row>
    <row r="4" spans="1:9" ht="18">
      <c r="A4" s="1"/>
      <c r="B4" s="2"/>
      <c r="C4" s="2"/>
      <c r="D4" s="2"/>
      <c r="E4" s="1"/>
      <c r="F4" s="1"/>
      <c r="G4" s="1"/>
      <c r="H4" s="1"/>
    </row>
    <row r="5" spans="1:9" ht="60.75" customHeight="1">
      <c r="B5" s="126" t="s">
        <v>151</v>
      </c>
      <c r="C5" s="126"/>
      <c r="D5" s="126"/>
      <c r="E5" s="126"/>
      <c r="F5" s="126"/>
      <c r="G5" s="126"/>
      <c r="H5" s="126"/>
    </row>
    <row r="6" spans="1:9" ht="41.25" customHeight="1">
      <c r="A6" s="27"/>
      <c r="B6" s="27"/>
      <c r="C6" s="27"/>
      <c r="D6" s="27"/>
      <c r="E6" s="27"/>
      <c r="F6" s="27"/>
      <c r="H6" s="32" t="s">
        <v>28</v>
      </c>
    </row>
    <row r="7" spans="1:9" ht="72.75" customHeight="1" thickBot="1">
      <c r="A7" s="58" t="s">
        <v>2</v>
      </c>
      <c r="B7" s="51" t="s">
        <v>78</v>
      </c>
      <c r="C7" s="51" t="s">
        <v>99</v>
      </c>
      <c r="D7" s="51" t="s">
        <v>100</v>
      </c>
      <c r="E7" s="51" t="s">
        <v>101</v>
      </c>
      <c r="F7" s="51" t="s">
        <v>102</v>
      </c>
      <c r="G7" s="51" t="s">
        <v>103</v>
      </c>
      <c r="H7" s="51" t="s">
        <v>104</v>
      </c>
    </row>
    <row r="8" spans="1:9" ht="27" thickTop="1" thickBot="1">
      <c r="A8" s="21" t="s">
        <v>23</v>
      </c>
      <c r="B8" s="17">
        <v>889</v>
      </c>
      <c r="C8" s="35">
        <v>85824</v>
      </c>
      <c r="D8" s="35">
        <v>2061</v>
      </c>
      <c r="E8" s="35">
        <v>15002</v>
      </c>
      <c r="F8" s="35">
        <v>8050</v>
      </c>
      <c r="G8" s="35">
        <v>42300</v>
      </c>
      <c r="H8" s="36">
        <f>SUM(C8:G8)</f>
        <v>153237</v>
      </c>
    </row>
    <row r="9" spans="1:9" ht="27" thickTop="1" thickBot="1">
      <c r="A9" s="21" t="s">
        <v>8</v>
      </c>
      <c r="B9" s="17">
        <v>953</v>
      </c>
      <c r="C9" s="35">
        <v>61479</v>
      </c>
      <c r="D9" s="35">
        <v>1988</v>
      </c>
      <c r="E9" s="35">
        <v>10742</v>
      </c>
      <c r="F9" s="35">
        <v>24223</v>
      </c>
      <c r="G9" s="35">
        <v>45256</v>
      </c>
      <c r="H9" s="36">
        <f t="shared" ref="H9:H46" si="0">SUM(C9:G9)</f>
        <v>143688</v>
      </c>
    </row>
    <row r="10" spans="1:9" ht="27" thickTop="1" thickBot="1">
      <c r="A10" s="21" t="s">
        <v>9</v>
      </c>
      <c r="B10" s="17">
        <v>993</v>
      </c>
      <c r="C10" s="35">
        <v>57066</v>
      </c>
      <c r="D10" s="35">
        <v>1880</v>
      </c>
      <c r="E10" s="35">
        <v>11442</v>
      </c>
      <c r="F10" s="35">
        <v>44840</v>
      </c>
      <c r="G10" s="35">
        <v>32938</v>
      </c>
      <c r="H10" s="36">
        <f t="shared" si="0"/>
        <v>148166</v>
      </c>
    </row>
    <row r="11" spans="1:9" ht="27" thickTop="1" thickBot="1">
      <c r="A11" s="21" t="s">
        <v>10</v>
      </c>
      <c r="B11" s="17">
        <v>1013</v>
      </c>
      <c r="C11" s="35">
        <v>47240</v>
      </c>
      <c r="D11" s="35">
        <v>1869</v>
      </c>
      <c r="E11" s="35">
        <v>8768</v>
      </c>
      <c r="F11" s="35">
        <v>42173</v>
      </c>
      <c r="G11" s="35">
        <v>36143</v>
      </c>
      <c r="H11" s="36">
        <f t="shared" si="0"/>
        <v>136193</v>
      </c>
    </row>
    <row r="12" spans="1:9" ht="27" thickTop="1" thickBot="1">
      <c r="A12" s="21" t="s">
        <v>11</v>
      </c>
      <c r="B12" s="17">
        <v>989</v>
      </c>
      <c r="C12" s="35">
        <v>50734</v>
      </c>
      <c r="D12" s="35">
        <v>1908</v>
      </c>
      <c r="E12" s="35">
        <v>6779</v>
      </c>
      <c r="F12" s="35">
        <v>42454</v>
      </c>
      <c r="G12" s="35">
        <v>31658</v>
      </c>
      <c r="H12" s="36">
        <f t="shared" si="0"/>
        <v>133533</v>
      </c>
    </row>
    <row r="13" spans="1:9" ht="27" thickTop="1" thickBot="1">
      <c r="A13" s="21" t="s">
        <v>12</v>
      </c>
      <c r="B13" s="17">
        <v>1001</v>
      </c>
      <c r="C13" s="35">
        <v>45491</v>
      </c>
      <c r="D13" s="35">
        <v>2222</v>
      </c>
      <c r="E13" s="35">
        <v>5810</v>
      </c>
      <c r="F13" s="35">
        <v>44075</v>
      </c>
      <c r="G13" s="35">
        <v>28336</v>
      </c>
      <c r="H13" s="36">
        <f t="shared" si="0"/>
        <v>125934</v>
      </c>
    </row>
    <row r="14" spans="1:9" ht="27" thickTop="1" thickBot="1">
      <c r="A14" s="21" t="s">
        <v>13</v>
      </c>
      <c r="B14" s="17">
        <v>988</v>
      </c>
      <c r="C14" s="35">
        <v>58494</v>
      </c>
      <c r="D14" s="35">
        <v>2155</v>
      </c>
      <c r="E14" s="35">
        <v>5401</v>
      </c>
      <c r="F14" s="35">
        <v>44536</v>
      </c>
      <c r="G14" s="35">
        <v>37841</v>
      </c>
      <c r="H14" s="36">
        <f t="shared" si="0"/>
        <v>148427</v>
      </c>
    </row>
    <row r="15" spans="1:9" ht="27" thickTop="1" thickBot="1">
      <c r="A15" s="21" t="s">
        <v>24</v>
      </c>
      <c r="B15" s="17">
        <v>1032</v>
      </c>
      <c r="C15" s="35">
        <v>57986</v>
      </c>
      <c r="D15" s="35">
        <v>2472</v>
      </c>
      <c r="E15" s="35">
        <v>5227</v>
      </c>
      <c r="F15" s="35">
        <v>48643</v>
      </c>
      <c r="G15" s="35">
        <v>39380</v>
      </c>
      <c r="H15" s="36">
        <f t="shared" si="0"/>
        <v>153708</v>
      </c>
    </row>
    <row r="16" spans="1:9" ht="27" thickTop="1" thickBot="1">
      <c r="A16" s="21" t="s">
        <v>14</v>
      </c>
      <c r="B16" s="17">
        <v>1074</v>
      </c>
      <c r="C16" s="35">
        <v>62870</v>
      </c>
      <c r="D16" s="35">
        <v>2703</v>
      </c>
      <c r="E16" s="35">
        <v>3269</v>
      </c>
      <c r="F16" s="35">
        <v>51524</v>
      </c>
      <c r="G16" s="35">
        <v>33332</v>
      </c>
      <c r="H16" s="36">
        <f t="shared" si="0"/>
        <v>153698</v>
      </c>
    </row>
    <row r="17" spans="1:8" ht="27" thickTop="1" thickBot="1">
      <c r="A17" s="21" t="s">
        <v>15</v>
      </c>
      <c r="B17" s="47">
        <v>1072</v>
      </c>
      <c r="C17" s="45">
        <v>61413</v>
      </c>
      <c r="D17" s="45">
        <v>2532</v>
      </c>
      <c r="E17" s="45">
        <v>3587</v>
      </c>
      <c r="F17" s="45">
        <v>52285</v>
      </c>
      <c r="G17" s="45">
        <v>31227</v>
      </c>
      <c r="H17" s="36">
        <f t="shared" si="0"/>
        <v>151044</v>
      </c>
    </row>
    <row r="18" spans="1:8" ht="27" thickTop="1" thickBot="1">
      <c r="A18" s="21" t="s">
        <v>16</v>
      </c>
      <c r="B18" s="47">
        <v>1035</v>
      </c>
      <c r="C18" s="45">
        <v>60174</v>
      </c>
      <c r="D18" s="45">
        <v>2616</v>
      </c>
      <c r="E18" s="45">
        <v>3288</v>
      </c>
      <c r="F18" s="45">
        <v>49469</v>
      </c>
      <c r="G18" s="45">
        <v>23471</v>
      </c>
      <c r="H18" s="36">
        <f t="shared" si="0"/>
        <v>139018</v>
      </c>
    </row>
    <row r="19" spans="1:8" ht="27" thickTop="1" thickBot="1">
      <c r="A19" s="21" t="s">
        <v>25</v>
      </c>
      <c r="B19" s="46">
        <v>1047</v>
      </c>
      <c r="C19" s="45">
        <v>65738.795179924215</v>
      </c>
      <c r="D19" s="45">
        <v>2559.493453242781</v>
      </c>
      <c r="E19" s="45">
        <v>2815.6897127930083</v>
      </c>
      <c r="F19" s="45">
        <v>36587.54958657438</v>
      </c>
      <c r="G19" s="45">
        <v>21199.766687339645</v>
      </c>
      <c r="H19" s="36">
        <f t="shared" si="0"/>
        <v>128901.29461987404</v>
      </c>
    </row>
    <row r="20" spans="1:8" ht="27" thickTop="1" thickBot="1">
      <c r="A20" s="21" t="s">
        <v>26</v>
      </c>
      <c r="B20" s="17">
        <v>1103</v>
      </c>
      <c r="C20" s="35">
        <v>79650.91715318388</v>
      </c>
      <c r="D20" s="35">
        <v>2397.7580580837243</v>
      </c>
      <c r="E20" s="35">
        <v>2985.3816495326628</v>
      </c>
      <c r="F20" s="35">
        <v>33886.826419415607</v>
      </c>
      <c r="G20" s="35">
        <v>31820.245130127831</v>
      </c>
      <c r="H20" s="36">
        <f t="shared" si="0"/>
        <v>150741.12841034369</v>
      </c>
    </row>
    <row r="21" spans="1:8" ht="27" thickTop="1" thickBot="1">
      <c r="A21" s="21" t="s">
        <v>27</v>
      </c>
      <c r="B21" s="17">
        <v>1175</v>
      </c>
      <c r="C21" s="35">
        <v>73350.925415043996</v>
      </c>
      <c r="D21" s="35">
        <v>2074.4518569948614</v>
      </c>
      <c r="E21" s="35">
        <v>2533.1045242325672</v>
      </c>
      <c r="F21" s="35">
        <v>36269.619261329921</v>
      </c>
      <c r="G21" s="35">
        <v>33884.595205753227</v>
      </c>
      <c r="H21" s="36">
        <f t="shared" si="0"/>
        <v>148112.69626335456</v>
      </c>
    </row>
    <row r="22" spans="1:8" ht="27" thickTop="1" thickBot="1">
      <c r="A22" s="21" t="s">
        <v>20</v>
      </c>
      <c r="B22" s="17">
        <v>1287</v>
      </c>
      <c r="C22" s="35">
        <v>63921.911180654264</v>
      </c>
      <c r="D22" s="35">
        <v>2191.7676878007887</v>
      </c>
      <c r="E22" s="35">
        <v>3870.4414082852295</v>
      </c>
      <c r="F22" s="35">
        <v>46322.951442132689</v>
      </c>
      <c r="G22" s="35">
        <v>47855.927131473742</v>
      </c>
      <c r="H22" s="36">
        <f t="shared" si="0"/>
        <v>164162.99885034672</v>
      </c>
    </row>
    <row r="23" spans="1:8" ht="27" thickTop="1" thickBot="1">
      <c r="A23" s="21" t="s">
        <v>21</v>
      </c>
      <c r="B23" s="17">
        <v>1345</v>
      </c>
      <c r="C23" s="35">
        <v>60945.145277718446</v>
      </c>
      <c r="D23" s="35">
        <v>2587.7078875371526</v>
      </c>
      <c r="E23" s="35">
        <v>3929.5798673529544</v>
      </c>
      <c r="F23" s="35">
        <v>47381.125352901618</v>
      </c>
      <c r="G23" s="35">
        <v>41315.123177999812</v>
      </c>
      <c r="H23" s="36">
        <f t="shared" si="0"/>
        <v>156158.68156350998</v>
      </c>
    </row>
    <row r="24" spans="1:8" ht="27" thickTop="1" thickBot="1">
      <c r="A24" s="21" t="s">
        <v>22</v>
      </c>
      <c r="B24" s="17">
        <v>1443</v>
      </c>
      <c r="C24" s="35">
        <v>60738.00067136842</v>
      </c>
      <c r="D24" s="35">
        <v>2510.38064201625</v>
      </c>
      <c r="E24" s="35">
        <v>3604.4331459304603</v>
      </c>
      <c r="F24" s="35">
        <v>46985.191671395551</v>
      </c>
      <c r="G24" s="35">
        <v>47379.011495649371</v>
      </c>
      <c r="H24" s="36">
        <f t="shared" si="0"/>
        <v>161217.01762636006</v>
      </c>
    </row>
    <row r="25" spans="1:8" ht="27" thickTop="1" thickBot="1">
      <c r="A25" s="21" t="s">
        <v>30</v>
      </c>
      <c r="B25" s="17">
        <v>1478</v>
      </c>
      <c r="C25" s="35">
        <v>51082.921681243075</v>
      </c>
      <c r="D25" s="35">
        <v>2089.0481030040232</v>
      </c>
      <c r="E25" s="35">
        <v>3921.8399826263931</v>
      </c>
      <c r="F25" s="35">
        <v>47800.014205438361</v>
      </c>
      <c r="G25" s="35">
        <v>54792.242050067427</v>
      </c>
      <c r="H25" s="36">
        <f t="shared" si="0"/>
        <v>159686.06602237929</v>
      </c>
    </row>
    <row r="26" spans="1:8" ht="27" thickTop="1" thickBot="1">
      <c r="A26" s="21" t="s">
        <v>31</v>
      </c>
      <c r="B26" s="17">
        <v>1662</v>
      </c>
      <c r="C26" s="35">
        <v>54620.712579493353</v>
      </c>
      <c r="D26" s="35">
        <v>2188.3375919334471</v>
      </c>
      <c r="E26" s="35">
        <v>4111.5289373748974</v>
      </c>
      <c r="F26" s="35">
        <v>48246.904752953989</v>
      </c>
      <c r="G26" s="35">
        <v>41179.256152641516</v>
      </c>
      <c r="H26" s="36">
        <f t="shared" si="0"/>
        <v>150346.74001439722</v>
      </c>
    </row>
    <row r="27" spans="1:8" ht="27" thickTop="1" thickBot="1">
      <c r="A27" s="21" t="s">
        <v>32</v>
      </c>
      <c r="B27" s="17">
        <v>1963</v>
      </c>
      <c r="C27" s="35">
        <v>39197.13059668371</v>
      </c>
      <c r="D27" s="35">
        <v>1831.7953949897492</v>
      </c>
      <c r="E27" s="35">
        <v>4309.4148114907766</v>
      </c>
      <c r="F27" s="35">
        <v>44487.022056774542</v>
      </c>
      <c r="G27" s="35">
        <v>42661.415763082739</v>
      </c>
      <c r="H27" s="36">
        <f t="shared" si="0"/>
        <v>132486.7786230215</v>
      </c>
    </row>
    <row r="28" spans="1:8" ht="27" thickTop="1" thickBot="1">
      <c r="A28" s="21" t="s">
        <v>33</v>
      </c>
      <c r="B28" s="17">
        <v>1968</v>
      </c>
      <c r="C28" s="35">
        <v>44104.451711325913</v>
      </c>
      <c r="D28" s="35">
        <v>1881.474928921072</v>
      </c>
      <c r="E28" s="35">
        <v>5185.1768255729958</v>
      </c>
      <c r="F28" s="35">
        <v>44544.939819337967</v>
      </c>
      <c r="G28" s="35">
        <v>39588.979217574291</v>
      </c>
      <c r="H28" s="36">
        <f t="shared" si="0"/>
        <v>135305.02250273223</v>
      </c>
    </row>
    <row r="29" spans="1:8" ht="27" thickTop="1" thickBot="1">
      <c r="A29" s="21" t="s">
        <v>34</v>
      </c>
      <c r="B29" s="17">
        <v>2113</v>
      </c>
      <c r="C29" s="35">
        <v>57946.924980371397</v>
      </c>
      <c r="D29" s="35">
        <v>2146.8218521447643</v>
      </c>
      <c r="E29" s="35">
        <v>3428.6056896426935</v>
      </c>
      <c r="F29" s="35">
        <v>44992.440097745995</v>
      </c>
      <c r="G29" s="35">
        <v>42132.074311276185</v>
      </c>
      <c r="H29" s="36">
        <f t="shared" si="0"/>
        <v>150646.86693118105</v>
      </c>
    </row>
    <row r="30" spans="1:8" ht="27" thickTop="1" thickBot="1">
      <c r="A30" s="21" t="s">
        <v>35</v>
      </c>
      <c r="B30" s="17">
        <v>2092</v>
      </c>
      <c r="C30" s="35">
        <v>68659.768064556061</v>
      </c>
      <c r="D30" s="35">
        <v>3276.0780488439227</v>
      </c>
      <c r="E30" s="35">
        <v>6507.3298055132364</v>
      </c>
      <c r="F30" s="35">
        <v>45275.323572062487</v>
      </c>
      <c r="G30" s="35">
        <v>46029.641064798983</v>
      </c>
      <c r="H30" s="36">
        <f t="shared" si="0"/>
        <v>169748.14055577468</v>
      </c>
    </row>
    <row r="31" spans="1:8" ht="27" thickTop="1" thickBot="1">
      <c r="A31" s="21" t="s">
        <v>41</v>
      </c>
      <c r="B31" s="17">
        <v>2232</v>
      </c>
      <c r="C31" s="35">
        <v>75796.04010814373</v>
      </c>
      <c r="D31" s="35">
        <v>2987.1336967032798</v>
      </c>
      <c r="E31" s="35">
        <v>6956.8701511103291</v>
      </c>
      <c r="F31" s="35">
        <v>54194.996718487906</v>
      </c>
      <c r="G31" s="35">
        <v>46119.446523406914</v>
      </c>
      <c r="H31" s="36">
        <f t="shared" si="0"/>
        <v>186054.48719785217</v>
      </c>
    </row>
    <row r="32" spans="1:8" ht="27" thickTop="1" thickBot="1">
      <c r="A32" s="21" t="s">
        <v>43</v>
      </c>
      <c r="B32" s="17">
        <v>2360</v>
      </c>
      <c r="C32" s="35">
        <v>94137.36522718519</v>
      </c>
      <c r="D32" s="35">
        <v>3592.8894527577481</v>
      </c>
      <c r="E32" s="35">
        <v>7114.5747835440379</v>
      </c>
      <c r="F32" s="35">
        <v>44245.339986401683</v>
      </c>
      <c r="G32" s="35">
        <v>38102.420935805472</v>
      </c>
      <c r="H32" s="36">
        <f t="shared" si="0"/>
        <v>187192.59038569414</v>
      </c>
    </row>
    <row r="33" spans="1:8" ht="27" thickTop="1" thickBot="1">
      <c r="A33" s="21" t="s">
        <v>48</v>
      </c>
      <c r="B33" s="17">
        <v>2644</v>
      </c>
      <c r="C33" s="35">
        <v>114310.8526754918</v>
      </c>
      <c r="D33" s="35">
        <v>3188.1430535056152</v>
      </c>
      <c r="E33" s="35">
        <v>8091.4497343655412</v>
      </c>
      <c r="F33" s="35">
        <v>45445.1421710305</v>
      </c>
      <c r="G33" s="35">
        <v>42877.392961093858</v>
      </c>
      <c r="H33" s="36">
        <f t="shared" si="0"/>
        <v>213912.98059548732</v>
      </c>
    </row>
    <row r="34" spans="1:8" ht="30.75" customHeight="1" thickTop="1" thickBot="1">
      <c r="A34" s="21" t="s">
        <v>49</v>
      </c>
      <c r="B34" s="17">
        <v>2839</v>
      </c>
      <c r="C34" s="35">
        <v>135029.82651441934</v>
      </c>
      <c r="D34" s="35">
        <v>3080.5357310452355</v>
      </c>
      <c r="E34" s="35">
        <v>9321.3046051474885</v>
      </c>
      <c r="F34" s="35">
        <v>40539.925660909292</v>
      </c>
      <c r="G34" s="35">
        <v>46803.481000643667</v>
      </c>
      <c r="H34" s="36">
        <f t="shared" si="0"/>
        <v>234775.07351216502</v>
      </c>
    </row>
    <row r="35" spans="1:8" ht="27" thickTop="1" thickBot="1">
      <c r="A35" s="21" t="s">
        <v>50</v>
      </c>
      <c r="B35" s="17">
        <v>3071</v>
      </c>
      <c r="C35" s="35">
        <v>162088.20409165492</v>
      </c>
      <c r="D35" s="35">
        <v>3323.8323402252727</v>
      </c>
      <c r="E35" s="35">
        <v>7759.3047205179419</v>
      </c>
      <c r="F35" s="35">
        <v>45882.668464785187</v>
      </c>
      <c r="G35" s="35">
        <v>46540.131108224865</v>
      </c>
      <c r="H35" s="36">
        <f t="shared" si="0"/>
        <v>265594.14072540822</v>
      </c>
    </row>
    <row r="36" spans="1:8" ht="27" thickTop="1" thickBot="1">
      <c r="A36" s="21" t="s">
        <v>51</v>
      </c>
      <c r="B36" s="17">
        <v>3689</v>
      </c>
      <c r="C36" s="35">
        <v>128360.41916596558</v>
      </c>
      <c r="D36" s="35">
        <v>3359.1495965969948</v>
      </c>
      <c r="E36" s="35">
        <v>7957.7967890922228</v>
      </c>
      <c r="F36" s="35">
        <v>45955.654299811496</v>
      </c>
      <c r="G36" s="35">
        <v>45191.987551957995</v>
      </c>
      <c r="H36" s="36">
        <f t="shared" si="0"/>
        <v>230825.00740342424</v>
      </c>
    </row>
    <row r="37" spans="1:8" ht="27" thickTop="1" thickBot="1">
      <c r="A37" s="21" t="s">
        <v>55</v>
      </c>
      <c r="B37" s="17">
        <v>20625</v>
      </c>
      <c r="C37" s="35">
        <v>125449.61266701492</v>
      </c>
      <c r="D37" s="35">
        <v>3444.6660374475659</v>
      </c>
      <c r="E37" s="35">
        <v>8613.1429202206546</v>
      </c>
      <c r="F37" s="35">
        <v>53712.582699625214</v>
      </c>
      <c r="G37" s="35">
        <v>44503.026337744377</v>
      </c>
      <c r="H37" s="36">
        <f t="shared" si="0"/>
        <v>235723.03066205274</v>
      </c>
    </row>
    <row r="38" spans="1:8" ht="28.5" customHeight="1" thickTop="1" thickBot="1">
      <c r="A38" s="21" t="s">
        <v>80</v>
      </c>
      <c r="B38" s="17">
        <v>37021</v>
      </c>
      <c r="C38" s="35">
        <v>120965.73818033002</v>
      </c>
      <c r="D38" s="35">
        <v>8753.5029478885772</v>
      </c>
      <c r="E38" s="35">
        <v>11803.086308005393</v>
      </c>
      <c r="F38" s="35">
        <v>62279.504407707842</v>
      </c>
      <c r="G38" s="35">
        <v>61417.411142816636</v>
      </c>
      <c r="H38" s="36">
        <f t="shared" si="0"/>
        <v>265219.24298674846</v>
      </c>
    </row>
    <row r="39" spans="1:8" ht="28.5" customHeight="1" thickTop="1" thickBot="1">
      <c r="A39" s="21" t="s">
        <v>106</v>
      </c>
      <c r="B39" s="69">
        <v>51980</v>
      </c>
      <c r="C39" s="70">
        <v>124173.196473763</v>
      </c>
      <c r="D39" s="70">
        <v>9286.7424043030896</v>
      </c>
      <c r="E39" s="70">
        <v>12623.1960620836</v>
      </c>
      <c r="F39" s="70">
        <v>71063.430018460698</v>
      </c>
      <c r="G39" s="70">
        <v>70351.3363513597</v>
      </c>
      <c r="H39" s="36">
        <f t="shared" si="0"/>
        <v>287497.90130997007</v>
      </c>
    </row>
    <row r="40" spans="1:8" ht="27" thickTop="1" thickBot="1">
      <c r="A40" s="21" t="s">
        <v>112</v>
      </c>
      <c r="B40" s="69">
        <v>66711</v>
      </c>
      <c r="C40" s="70">
        <v>143283.63037023175</v>
      </c>
      <c r="D40" s="70">
        <v>13096.143529979579</v>
      </c>
      <c r="E40" s="70">
        <v>10996.467555885683</v>
      </c>
      <c r="F40" s="70">
        <v>20570.604676521089</v>
      </c>
      <c r="G40" s="70">
        <v>121186.32846228863</v>
      </c>
      <c r="H40" s="36">
        <f t="shared" si="0"/>
        <v>309133.17459490674</v>
      </c>
    </row>
    <row r="41" spans="1:8" ht="27" thickTop="1" thickBot="1">
      <c r="A41" s="21" t="s">
        <v>119</v>
      </c>
      <c r="B41" s="69">
        <v>107052</v>
      </c>
      <c r="C41" s="70">
        <v>134530.14298028831</v>
      </c>
      <c r="D41" s="70">
        <v>7109.073284622702</v>
      </c>
      <c r="E41" s="70">
        <v>14902.974773959468</v>
      </c>
      <c r="F41" s="70">
        <v>20609.01564429091</v>
      </c>
      <c r="G41" s="70">
        <v>105308.58477634094</v>
      </c>
      <c r="H41" s="36">
        <f t="shared" si="0"/>
        <v>282459.7914595023</v>
      </c>
    </row>
    <row r="42" spans="1:8" ht="27" thickTop="1" thickBot="1">
      <c r="A42" s="21" t="s">
        <v>121</v>
      </c>
      <c r="B42" s="69">
        <v>156286</v>
      </c>
      <c r="C42" s="70">
        <v>140644.77961789997</v>
      </c>
      <c r="D42" s="70">
        <v>11554.653029867501</v>
      </c>
      <c r="E42" s="70">
        <v>16685.331750409874</v>
      </c>
      <c r="F42" s="70">
        <v>20837.2465442223</v>
      </c>
      <c r="G42" s="70">
        <v>123312.08396619358</v>
      </c>
      <c r="H42" s="36">
        <f t="shared" si="0"/>
        <v>313034.09490859322</v>
      </c>
    </row>
    <row r="43" spans="1:8" ht="27" thickTop="1" thickBot="1">
      <c r="A43" s="21" t="s">
        <v>122</v>
      </c>
      <c r="B43" s="69">
        <v>69746</v>
      </c>
      <c r="C43" s="70">
        <v>155170.63107839471</v>
      </c>
      <c r="D43" s="70">
        <v>9321.1561226158519</v>
      </c>
      <c r="E43" s="70">
        <v>17672.043959698352</v>
      </c>
      <c r="F43" s="70">
        <v>22388.780835595571</v>
      </c>
      <c r="G43" s="70">
        <v>107196.40890516563</v>
      </c>
      <c r="H43" s="36">
        <f t="shared" si="0"/>
        <v>311749.0209014701</v>
      </c>
    </row>
    <row r="44" spans="1:8" ht="27" thickTop="1" thickBot="1">
      <c r="A44" s="21" t="s">
        <v>127</v>
      </c>
      <c r="B44" s="69">
        <v>80041</v>
      </c>
      <c r="C44" s="70">
        <v>154254.97501421295</v>
      </c>
      <c r="D44" s="70">
        <v>10343.393816120935</v>
      </c>
      <c r="E44" s="70">
        <v>19134.506846368688</v>
      </c>
      <c r="F44" s="70">
        <v>23043.334596144792</v>
      </c>
      <c r="G44" s="70">
        <v>116632.47860961001</v>
      </c>
      <c r="H44" s="36">
        <f t="shared" si="0"/>
        <v>323408.68888245738</v>
      </c>
    </row>
    <row r="45" spans="1:8" ht="27" thickTop="1" thickBot="1">
      <c r="A45" s="21" t="s">
        <v>128</v>
      </c>
      <c r="B45" s="69">
        <v>89831</v>
      </c>
      <c r="C45" s="70">
        <v>164270.36219209403</v>
      </c>
      <c r="D45" s="70">
        <v>10045.960115682816</v>
      </c>
      <c r="E45" s="70">
        <v>20433.235136500258</v>
      </c>
      <c r="F45" s="70">
        <v>23566.881058924006</v>
      </c>
      <c r="G45" s="70">
        <v>121396.46664597066</v>
      </c>
      <c r="H45" s="36">
        <f t="shared" si="0"/>
        <v>339712.90514917183</v>
      </c>
    </row>
    <row r="46" spans="1:8" ht="27" thickTop="1" thickBot="1">
      <c r="A46" s="21" t="s">
        <v>129</v>
      </c>
      <c r="B46" s="69">
        <v>95724</v>
      </c>
      <c r="C46" s="70">
        <v>166798.29</v>
      </c>
      <c r="D46" s="70">
        <v>10835.27</v>
      </c>
      <c r="E46" s="70">
        <v>21068.86</v>
      </c>
      <c r="F46" s="70">
        <v>28341.75</v>
      </c>
      <c r="G46" s="70">
        <v>126830.55</v>
      </c>
      <c r="H46" s="36">
        <f t="shared" si="0"/>
        <v>353874.72</v>
      </c>
    </row>
    <row r="47" spans="1:8" ht="27" thickTop="1" thickBot="1">
      <c r="A47" s="56" t="s">
        <v>130</v>
      </c>
      <c r="B47" s="17">
        <v>100787</v>
      </c>
      <c r="C47" s="35">
        <v>167541</v>
      </c>
      <c r="D47" s="35">
        <v>10177</v>
      </c>
      <c r="E47" s="35">
        <v>22466</v>
      </c>
      <c r="F47" s="35">
        <v>28764</v>
      </c>
      <c r="G47" s="35">
        <v>130227</v>
      </c>
      <c r="H47" s="36">
        <f>SUM(C47:G47)</f>
        <v>359175</v>
      </c>
    </row>
    <row r="48" spans="1:8" ht="27" thickTop="1" thickBot="1">
      <c r="A48" s="21" t="s">
        <v>131</v>
      </c>
      <c r="B48" s="90">
        <v>103628</v>
      </c>
      <c r="C48" s="90">
        <v>153265.38888827621</v>
      </c>
      <c r="D48" s="90">
        <v>11128.441754586231</v>
      </c>
      <c r="E48" s="90">
        <v>23943.190340506346</v>
      </c>
      <c r="F48" s="90">
        <v>31589.735507712183</v>
      </c>
      <c r="G48" s="90">
        <v>132672.14435536362</v>
      </c>
      <c r="H48" s="71">
        <f>SUM(C48:G48)</f>
        <v>352598.90084644459</v>
      </c>
    </row>
    <row r="49" spans="1:8" ht="27" thickTop="1" thickBot="1">
      <c r="A49" s="21" t="s">
        <v>185</v>
      </c>
      <c r="B49" s="99">
        <v>122694</v>
      </c>
      <c r="C49" s="95">
        <v>152462.62919945674</v>
      </c>
      <c r="D49" s="95">
        <v>16599.661091711783</v>
      </c>
      <c r="E49" s="95">
        <v>26008.980420600805</v>
      </c>
      <c r="F49" s="95">
        <v>37988.077443675924</v>
      </c>
      <c r="G49" s="95">
        <v>125620.06687913749</v>
      </c>
      <c r="H49" s="71">
        <f>SUM(C49:G49)</f>
        <v>358679.41503458272</v>
      </c>
    </row>
    <row r="50" spans="1:8" ht="26.25" thickTop="1">
      <c r="A50" s="188" t="s">
        <v>187</v>
      </c>
      <c r="B50" s="193">
        <v>147651</v>
      </c>
      <c r="C50" s="194">
        <v>137745.53</v>
      </c>
      <c r="D50" s="194">
        <v>17930.400000000001</v>
      </c>
      <c r="E50" s="194">
        <v>30704.720000000001</v>
      </c>
      <c r="F50" s="194">
        <v>50566.17</v>
      </c>
      <c r="G50" s="194">
        <v>122693.51</v>
      </c>
      <c r="H50" s="195">
        <f>SUM(C50:G50)</f>
        <v>359640.33</v>
      </c>
    </row>
    <row r="51" spans="1:8">
      <c r="A51" s="74" t="s">
        <v>118</v>
      </c>
      <c r="H51" t="s">
        <v>117</v>
      </c>
    </row>
    <row r="52" spans="1:8" ht="15" customHeight="1">
      <c r="A52" t="s">
        <v>125</v>
      </c>
    </row>
    <row r="53" spans="1:8">
      <c r="H53" t="s">
        <v>126</v>
      </c>
    </row>
    <row r="54" spans="1:8" ht="15" customHeight="1"/>
    <row r="55" spans="1:8" ht="165">
      <c r="A55" s="88" t="s">
        <v>123</v>
      </c>
      <c r="B55" s="88"/>
      <c r="C55" s="88"/>
      <c r="D55" s="88"/>
      <c r="E55" s="88"/>
      <c r="F55" s="88"/>
      <c r="G55" s="88"/>
      <c r="H55" s="88"/>
    </row>
    <row r="56" spans="1:8">
      <c r="A56" s="88"/>
      <c r="B56" s="88"/>
      <c r="C56" s="88"/>
      <c r="D56" s="88"/>
      <c r="E56" s="88"/>
      <c r="F56" s="88"/>
      <c r="G56" s="88"/>
      <c r="H56" s="88"/>
    </row>
    <row r="57" spans="1:8" ht="225">
      <c r="A57" s="89" t="s">
        <v>124</v>
      </c>
      <c r="B57" s="89"/>
      <c r="C57" s="89"/>
      <c r="D57" s="89"/>
      <c r="E57" s="89"/>
      <c r="F57" s="89"/>
      <c r="G57" s="89"/>
      <c r="H57" s="89"/>
    </row>
  </sheetData>
  <protectedRanges>
    <protectedRange sqref="B19:G19" name="Range5"/>
    <protectedRange sqref="B20" name="table8"/>
    <protectedRange sqref="C20:G20" name="table8_2"/>
    <protectedRange sqref="B21:G21" name="table8_1"/>
    <protectedRange sqref="B22:G32 B35:G38" name="table8_3"/>
    <protectedRange sqref="B33:G34" name="جدول 8"/>
  </protectedRanges>
  <mergeCells count="1">
    <mergeCell ref="B5:H5"/>
  </mergeCells>
  <hyperlinks>
    <hyperlink ref="B4:D4" location="Main!G8" display="العودة للصفحة الرئيسية" xr:uid="{00000000-0004-0000-3300-000000000000}"/>
  </hyperlinks>
  <pageMargins left="0.7" right="0.7" top="0.75" bottom="0.75" header="0.3" footer="0.3"/>
  <pageSetup paperSize="9" orientation="portrait" r:id="rId1"/>
  <headerFooter>
    <oddFooter>&amp;C&amp;"Calibri"&amp;11&amp;K000000&amp;"Calibri"&amp;11&amp;K000000&amp;10&amp;K663300Classification: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8C6AF0365FB64468091EDE2EC47460E" ma:contentTypeVersion="2" ma:contentTypeDescription="Create a new document." ma:contentTypeScope="" ma:versionID="4c4b603ce69b6799cc11799a2ff7bfa1">
  <xsd:schema xmlns:xsd="http://www.w3.org/2001/XMLSchema" xmlns:xs="http://www.w3.org/2001/XMLSchema" xmlns:p="http://schemas.microsoft.com/office/2006/metadata/properties" xmlns:ns2="580b2b45-27d1-4d7b-b3d0-9b26fdc6feb3" targetNamespace="http://schemas.microsoft.com/office/2006/metadata/properties" ma:root="true" ma:fieldsID="78a73ad6bf451400d31f094da5fa2c0c" ns2:_="">
    <xsd:import namespace="580b2b45-27d1-4d7b-b3d0-9b26fdc6feb3"/>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0b2b45-27d1-4d7b-b3d0-9b26fdc6feb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42335AB-2470-49C8-8165-8FD472657FDA}">
  <ds:schemaRefs>
    <ds:schemaRef ds:uri="http://schemas.microsoft.com/sharepoint/v3/contenttype/forms"/>
  </ds:schemaRefs>
</ds:datastoreItem>
</file>

<file path=customXml/itemProps2.xml><?xml version="1.0" encoding="utf-8"?>
<ds:datastoreItem xmlns:ds="http://schemas.openxmlformats.org/officeDocument/2006/customXml" ds:itemID="{BE2C4835-7AEB-4EC4-A0A2-D8F365FE6F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0b2b45-27d1-4d7b-b3d0-9b26fdc6fe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3335F8-69B7-440D-A831-FAA62C00A84A}">
  <ds:schemaRefs>
    <ds:schemaRef ds:uri="http://purl.org/dc/dcmitype/"/>
    <ds:schemaRef ds:uri="http://schemas.microsoft.com/office/infopath/2007/PartnerControls"/>
    <ds:schemaRef ds:uri="http://schemas.microsoft.com/office/2006/metadata/properties"/>
    <ds:schemaRef ds:uri="http://www.w3.org/XML/1998/namespace"/>
    <ds:schemaRef ds:uri="http://purl.org/dc/terms/"/>
    <ds:schemaRef ds:uri="http://purl.org/dc/elements/1.1/"/>
    <ds:schemaRef ds:uri="http://schemas.microsoft.com/office/2006/documentManagement/types"/>
    <ds:schemaRef ds:uri="580b2b45-27d1-4d7b-b3d0-9b26fdc6feb3"/>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مؤسسات السوق المالية</vt:lpstr>
      <vt:lpstr>القوى العاملة لدى مؤسسات السوق</vt:lpstr>
      <vt:lpstr>متطلبات كفاية رأس المال</vt:lpstr>
      <vt:lpstr> قيم التسهيلات لتمويل التداول</vt:lpstr>
      <vt:lpstr> قيم التداول بواسطةمؤسسات السوق</vt:lpstr>
      <vt:lpstr>الإيرادات المجمعة</vt:lpstr>
      <vt:lpstr>إجمالي القيم المتداولة </vt:lpstr>
      <vt:lpstr>الاستثمارات المحلية والاجنبية</vt:lpstr>
      <vt:lpstr>المحافظ المدارة</vt:lpstr>
      <vt:lpstr> الأصول تحت نشاط الحفظ</vt:lpstr>
      <vt:lpstr>الشكاوى بحسب موضوعها</vt:lpstr>
      <vt:lpstr>عدد مؤسسات السوق المالية المرخص</vt:lpstr>
      <vt:lpstr>قائمةالدخل المجمعة</vt:lpstr>
      <vt:lpstr>قائمة المركز المالي المجمعة</vt:lpstr>
    </vt:vector>
  </TitlesOfParts>
  <Company>CMA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Razan Hassan Al-Zuhair</dc:creator>
  <cp:lastModifiedBy>Alanoud Hamad Alsheikh</cp:lastModifiedBy>
  <dcterms:created xsi:type="dcterms:W3CDTF">2015-12-24T06:24:30Z</dcterms:created>
  <dcterms:modified xsi:type="dcterms:W3CDTF">2026-03-05T12:00:50Z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defdc546-0ad7-43fe-af30-79a84a273fe5</vt:lpwstr>
  </property>
  <property fmtid="{D5CDD505-2E9C-101B-9397-08002B2CF9AE}" pid="3" name="SecondaryClassification">
    <vt:lpwstr>CMA-Internal</vt:lpwstr>
  </property>
  <property fmtid="{D5CDD505-2E9C-101B-9397-08002B2CF9AE}" pid="4" name="ContentTypeId">
    <vt:lpwstr>0x01010008C6AF0365FB64468091EDE2EC47460E</vt:lpwstr>
  </property>
  <property fmtid="{D5CDD505-2E9C-101B-9397-08002B2CF9AE}" pid="5" name="MSIP_Label_eb3112aa-d19c-4cb5-800f-a8704190099d_Enabled">
    <vt:lpwstr>true</vt:lpwstr>
  </property>
  <property fmtid="{D5CDD505-2E9C-101B-9397-08002B2CF9AE}" pid="6" name="MSIP_Label_eb3112aa-d19c-4cb5-800f-a8704190099d_SetDate">
    <vt:lpwstr>2026-03-05T12:00:24Z</vt:lpwstr>
  </property>
  <property fmtid="{D5CDD505-2E9C-101B-9397-08002B2CF9AE}" pid="7" name="MSIP_Label_eb3112aa-d19c-4cb5-800f-a8704190099d_Method">
    <vt:lpwstr>Standard</vt:lpwstr>
  </property>
  <property fmtid="{D5CDD505-2E9C-101B-9397-08002B2CF9AE}" pid="8" name="MSIP_Label_eb3112aa-d19c-4cb5-800f-a8704190099d_Name">
    <vt:lpwstr>Internal</vt:lpwstr>
  </property>
  <property fmtid="{D5CDD505-2E9C-101B-9397-08002B2CF9AE}" pid="9" name="MSIP_Label_eb3112aa-d19c-4cb5-800f-a8704190099d_SiteId">
    <vt:lpwstr>11de2977-0a03-4820-960b-4b8eaac94794</vt:lpwstr>
  </property>
  <property fmtid="{D5CDD505-2E9C-101B-9397-08002B2CF9AE}" pid="10" name="MSIP_Label_eb3112aa-d19c-4cb5-800f-a8704190099d_ActionId">
    <vt:lpwstr>d41a7b76-1f6a-418c-b3c7-7e6691060dfc</vt:lpwstr>
  </property>
  <property fmtid="{D5CDD505-2E9C-101B-9397-08002B2CF9AE}" pid="11" name="MSIP_Label_eb3112aa-d19c-4cb5-800f-a8704190099d_ContentBits">
    <vt:lpwstr>2</vt:lpwstr>
  </property>
</Properties>
</file>